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ferimenti Capacità\AT 2026-2027\Documenti da pubblicare sul sito web\"/>
    </mc:Choice>
  </mc:AlternateContent>
  <xr:revisionPtr revIDLastSave="0" documentId="13_ncr:1_{6842FC76-B7BC-405B-9E4E-7A836C32B377}" xr6:coauthVersionLast="47" xr6:coauthVersionMax="47" xr10:uidLastSave="{00000000-0000-0000-0000-000000000000}"/>
  <bookViews>
    <workbookView xWindow="-110" yWindow="-110" windowWidth="19420" windowHeight="11500" xr2:uid="{92A16E1F-61E0-428F-A0B8-F0E9870C66AB}"/>
  </bookViews>
  <sheets>
    <sheet name="Simulatore Garanzie 26-27" sheetId="2" r:id="rId1"/>
  </sheets>
  <externalReferences>
    <externalReference r:id="rId2"/>
  </externalReferences>
  <definedNames>
    <definedName name="_xlnm._FilterDatabase" localSheetId="0" hidden="1">'Simulatore Garanzie 26-27'!$A$8:$R$277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62" i="2" l="1"/>
  <c r="P9" i="2"/>
  <c r="Q262" i="2"/>
  <c r="R262" i="2" s="1"/>
  <c r="P263" i="2"/>
  <c r="Q263" i="2"/>
  <c r="R263" i="2" s="1"/>
  <c r="P264" i="2"/>
  <c r="Q264" i="2"/>
  <c r="R264" i="2" s="1"/>
  <c r="P265" i="2"/>
  <c r="Q265" i="2"/>
  <c r="R265" i="2" s="1"/>
  <c r="P266" i="2"/>
  <c r="Q266" i="2"/>
  <c r="R266" i="2" s="1"/>
  <c r="P267" i="2"/>
  <c r="Q267" i="2"/>
  <c r="R267" i="2" s="1"/>
  <c r="P268" i="2"/>
  <c r="Q268" i="2"/>
  <c r="R268" i="2" s="1"/>
  <c r="P269" i="2"/>
  <c r="Q269" i="2"/>
  <c r="R269" i="2" s="1"/>
  <c r="P270" i="2"/>
  <c r="Q270" i="2"/>
  <c r="R270" i="2" s="1"/>
  <c r="P271" i="2"/>
  <c r="Q271" i="2"/>
  <c r="R271" i="2" s="1"/>
  <c r="P272" i="2"/>
  <c r="Q272" i="2"/>
  <c r="R272" i="2" s="1"/>
  <c r="P273" i="2"/>
  <c r="Q273" i="2"/>
  <c r="R273" i="2" s="1"/>
  <c r="P274" i="2"/>
  <c r="Q274" i="2"/>
  <c r="R274" i="2" s="1"/>
  <c r="P275" i="2"/>
  <c r="Q275" i="2"/>
  <c r="R275" i="2" s="1"/>
  <c r="P276" i="2"/>
  <c r="Q276" i="2"/>
  <c r="R276" i="2" s="1"/>
  <c r="P277" i="2"/>
  <c r="Q277" i="2"/>
  <c r="R277" i="2" s="1"/>
  <c r="Q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Q10" i="2" l="1"/>
  <c r="R10" i="2" s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R25" i="2" s="1"/>
  <c r="Q26" i="2"/>
  <c r="R26" i="2" s="1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R33" i="2" s="1"/>
  <c r="Q34" i="2"/>
  <c r="R34" i="2" s="1"/>
  <c r="Q35" i="2"/>
  <c r="R35" i="2" s="1"/>
  <c r="Q36" i="2"/>
  <c r="R36" i="2" s="1"/>
  <c r="Q37" i="2"/>
  <c r="R37" i="2" s="1"/>
  <c r="Q38" i="2"/>
  <c r="R38" i="2" s="1"/>
  <c r="Q39" i="2"/>
  <c r="R39" i="2" s="1"/>
  <c r="Q40" i="2"/>
  <c r="R40" i="2" s="1"/>
  <c r="Q41" i="2"/>
  <c r="R41" i="2" s="1"/>
  <c r="Q42" i="2"/>
  <c r="R42" i="2" s="1"/>
  <c r="Q43" i="2"/>
  <c r="R43" i="2" s="1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Q65" i="2"/>
  <c r="R65" i="2" s="1"/>
  <c r="Q66" i="2"/>
  <c r="R66" i="2" s="1"/>
  <c r="Q67" i="2"/>
  <c r="R67" i="2" s="1"/>
  <c r="Q68" i="2"/>
  <c r="R68" i="2" s="1"/>
  <c r="Q69" i="2"/>
  <c r="R69" i="2" s="1"/>
  <c r="Q70" i="2"/>
  <c r="R70" i="2" s="1"/>
  <c r="Q71" i="2"/>
  <c r="R71" i="2" s="1"/>
  <c r="Q72" i="2"/>
  <c r="R72" i="2" s="1"/>
  <c r="Q73" i="2"/>
  <c r="R73" i="2" s="1"/>
  <c r="Q74" i="2"/>
  <c r="R74" i="2" s="1"/>
  <c r="Q75" i="2"/>
  <c r="R75" i="2" s="1"/>
  <c r="Q76" i="2"/>
  <c r="R76" i="2" s="1"/>
  <c r="Q77" i="2"/>
  <c r="R77" i="2" s="1"/>
  <c r="Q78" i="2"/>
  <c r="R78" i="2" s="1"/>
  <c r="Q79" i="2"/>
  <c r="R79" i="2" s="1"/>
  <c r="Q80" i="2"/>
  <c r="R80" i="2" s="1"/>
  <c r="Q81" i="2"/>
  <c r="R81" i="2" s="1"/>
  <c r="Q82" i="2"/>
  <c r="R82" i="2" s="1"/>
  <c r="Q83" i="2"/>
  <c r="R83" i="2" s="1"/>
  <c r="Q84" i="2"/>
  <c r="R84" i="2" s="1"/>
  <c r="Q85" i="2"/>
  <c r="R85" i="2" s="1"/>
  <c r="Q86" i="2"/>
  <c r="R86" i="2" s="1"/>
  <c r="Q87" i="2"/>
  <c r="R87" i="2" s="1"/>
  <c r="Q88" i="2"/>
  <c r="R88" i="2" s="1"/>
  <c r="Q89" i="2"/>
  <c r="R89" i="2" s="1"/>
  <c r="Q90" i="2"/>
  <c r="R90" i="2" s="1"/>
  <c r="Q91" i="2"/>
  <c r="R91" i="2" s="1"/>
  <c r="Q92" i="2"/>
  <c r="R92" i="2" s="1"/>
  <c r="Q93" i="2"/>
  <c r="R93" i="2" s="1"/>
  <c r="Q94" i="2"/>
  <c r="R94" i="2" s="1"/>
  <c r="Q95" i="2"/>
  <c r="R95" i="2" s="1"/>
  <c r="Q96" i="2"/>
  <c r="R96" i="2" s="1"/>
  <c r="Q97" i="2"/>
  <c r="R97" i="2" s="1"/>
  <c r="Q98" i="2"/>
  <c r="R98" i="2" s="1"/>
  <c r="Q99" i="2"/>
  <c r="R99" i="2" s="1"/>
  <c r="Q100" i="2"/>
  <c r="R100" i="2" s="1"/>
  <c r="Q101" i="2"/>
  <c r="R101" i="2" s="1"/>
  <c r="Q102" i="2"/>
  <c r="R102" i="2" s="1"/>
  <c r="Q103" i="2"/>
  <c r="R103" i="2" s="1"/>
  <c r="Q104" i="2"/>
  <c r="R104" i="2" s="1"/>
  <c r="Q105" i="2"/>
  <c r="R105" i="2" s="1"/>
  <c r="Q106" i="2"/>
  <c r="R106" i="2" s="1"/>
  <c r="Q107" i="2"/>
  <c r="R107" i="2" s="1"/>
  <c r="Q108" i="2"/>
  <c r="R108" i="2" s="1"/>
  <c r="Q109" i="2"/>
  <c r="R109" i="2" s="1"/>
  <c r="Q110" i="2"/>
  <c r="R110" i="2" s="1"/>
  <c r="Q111" i="2"/>
  <c r="R111" i="2" s="1"/>
  <c r="Q112" i="2"/>
  <c r="R112" i="2" s="1"/>
  <c r="Q113" i="2"/>
  <c r="R113" i="2" s="1"/>
  <c r="Q114" i="2"/>
  <c r="R114" i="2" s="1"/>
  <c r="Q115" i="2"/>
  <c r="R115" i="2" s="1"/>
  <c r="Q116" i="2"/>
  <c r="R116" i="2" s="1"/>
  <c r="Q117" i="2"/>
  <c r="R117" i="2" s="1"/>
  <c r="Q118" i="2"/>
  <c r="R118" i="2" s="1"/>
  <c r="Q119" i="2"/>
  <c r="R119" i="2" s="1"/>
  <c r="Q120" i="2"/>
  <c r="R120" i="2" s="1"/>
  <c r="Q121" i="2"/>
  <c r="R121" i="2" s="1"/>
  <c r="Q122" i="2"/>
  <c r="R122" i="2" s="1"/>
  <c r="Q123" i="2"/>
  <c r="R123" i="2" s="1"/>
  <c r="Q124" i="2"/>
  <c r="R124" i="2" s="1"/>
  <c r="Q125" i="2"/>
  <c r="R125" i="2" s="1"/>
  <c r="Q126" i="2"/>
  <c r="R126" i="2" s="1"/>
  <c r="Q127" i="2"/>
  <c r="R127" i="2" s="1"/>
  <c r="Q128" i="2"/>
  <c r="R128" i="2" s="1"/>
  <c r="Q129" i="2"/>
  <c r="R129" i="2" s="1"/>
  <c r="Q130" i="2"/>
  <c r="R130" i="2" s="1"/>
  <c r="Q131" i="2"/>
  <c r="R131" i="2" s="1"/>
  <c r="Q132" i="2"/>
  <c r="R132" i="2" s="1"/>
  <c r="Q133" i="2"/>
  <c r="R133" i="2" s="1"/>
  <c r="Q134" i="2"/>
  <c r="R134" i="2" s="1"/>
  <c r="Q135" i="2"/>
  <c r="R135" i="2" s="1"/>
  <c r="Q136" i="2"/>
  <c r="R136" i="2" s="1"/>
  <c r="Q137" i="2"/>
  <c r="R137" i="2" s="1"/>
  <c r="Q138" i="2"/>
  <c r="R138" i="2" s="1"/>
  <c r="Q139" i="2"/>
  <c r="R139" i="2" s="1"/>
  <c r="Q140" i="2"/>
  <c r="R140" i="2" s="1"/>
  <c r="Q141" i="2"/>
  <c r="R141" i="2" s="1"/>
  <c r="Q142" i="2"/>
  <c r="R142" i="2" s="1"/>
  <c r="Q143" i="2"/>
  <c r="R143" i="2" s="1"/>
  <c r="Q144" i="2"/>
  <c r="R144" i="2" s="1"/>
  <c r="Q145" i="2"/>
  <c r="R145" i="2" s="1"/>
  <c r="Q146" i="2"/>
  <c r="R146" i="2" s="1"/>
  <c r="Q147" i="2"/>
  <c r="R147" i="2" s="1"/>
  <c r="Q148" i="2"/>
  <c r="R148" i="2" s="1"/>
  <c r="Q149" i="2"/>
  <c r="R149" i="2" s="1"/>
  <c r="Q150" i="2"/>
  <c r="R150" i="2" s="1"/>
  <c r="Q151" i="2"/>
  <c r="R151" i="2" s="1"/>
  <c r="Q152" i="2"/>
  <c r="R152" i="2" s="1"/>
  <c r="Q153" i="2"/>
  <c r="R153" i="2" s="1"/>
  <c r="Q154" i="2"/>
  <c r="R154" i="2" s="1"/>
  <c r="Q155" i="2"/>
  <c r="R155" i="2" s="1"/>
  <c r="Q156" i="2"/>
  <c r="R156" i="2" s="1"/>
  <c r="Q157" i="2"/>
  <c r="R157" i="2" s="1"/>
  <c r="Q158" i="2"/>
  <c r="R158" i="2" s="1"/>
  <c r="Q159" i="2"/>
  <c r="R159" i="2" s="1"/>
  <c r="Q160" i="2"/>
  <c r="R160" i="2" s="1"/>
  <c r="Q161" i="2"/>
  <c r="R161" i="2" s="1"/>
  <c r="Q162" i="2"/>
  <c r="R162" i="2" s="1"/>
  <c r="Q163" i="2"/>
  <c r="R163" i="2" s="1"/>
  <c r="Q164" i="2"/>
  <c r="R164" i="2" s="1"/>
  <c r="Q165" i="2"/>
  <c r="R165" i="2" s="1"/>
  <c r="Q166" i="2"/>
  <c r="R166" i="2" s="1"/>
  <c r="Q167" i="2"/>
  <c r="R167" i="2" s="1"/>
  <c r="Q168" i="2"/>
  <c r="R168" i="2" s="1"/>
  <c r="Q169" i="2"/>
  <c r="R169" i="2" s="1"/>
  <c r="Q170" i="2"/>
  <c r="R170" i="2" s="1"/>
  <c r="Q171" i="2"/>
  <c r="R171" i="2" s="1"/>
  <c r="Q172" i="2"/>
  <c r="R172" i="2" s="1"/>
  <c r="Q173" i="2"/>
  <c r="R173" i="2" s="1"/>
  <c r="Q174" i="2"/>
  <c r="R174" i="2" s="1"/>
  <c r="Q175" i="2"/>
  <c r="R175" i="2" s="1"/>
  <c r="Q176" i="2"/>
  <c r="R176" i="2" s="1"/>
  <c r="Q177" i="2"/>
  <c r="R177" i="2" s="1"/>
  <c r="Q178" i="2"/>
  <c r="R178" i="2" s="1"/>
  <c r="Q179" i="2"/>
  <c r="R179" i="2" s="1"/>
  <c r="Q180" i="2"/>
  <c r="R180" i="2" s="1"/>
  <c r="Q181" i="2"/>
  <c r="R181" i="2" s="1"/>
  <c r="Q182" i="2"/>
  <c r="R182" i="2" s="1"/>
  <c r="Q183" i="2"/>
  <c r="R183" i="2" s="1"/>
  <c r="Q184" i="2"/>
  <c r="R184" i="2" s="1"/>
  <c r="Q185" i="2"/>
  <c r="R185" i="2" s="1"/>
  <c r="Q186" i="2"/>
  <c r="R186" i="2" s="1"/>
  <c r="Q187" i="2"/>
  <c r="R187" i="2" s="1"/>
  <c r="Q188" i="2"/>
  <c r="R188" i="2" s="1"/>
  <c r="Q189" i="2"/>
  <c r="R189" i="2" s="1"/>
  <c r="Q190" i="2"/>
  <c r="R190" i="2" s="1"/>
  <c r="Q191" i="2"/>
  <c r="R191" i="2" s="1"/>
  <c r="Q192" i="2"/>
  <c r="R192" i="2" s="1"/>
  <c r="Q193" i="2"/>
  <c r="R193" i="2" s="1"/>
  <c r="Q194" i="2"/>
  <c r="R194" i="2" s="1"/>
  <c r="Q195" i="2"/>
  <c r="R195" i="2" s="1"/>
  <c r="Q196" i="2"/>
  <c r="R196" i="2" s="1"/>
  <c r="Q197" i="2"/>
  <c r="R197" i="2" s="1"/>
  <c r="Q198" i="2"/>
  <c r="R198" i="2" s="1"/>
  <c r="Q199" i="2"/>
  <c r="R199" i="2" s="1"/>
  <c r="Q200" i="2"/>
  <c r="R200" i="2" s="1"/>
  <c r="Q201" i="2"/>
  <c r="R201" i="2" s="1"/>
  <c r="Q202" i="2"/>
  <c r="R202" i="2" s="1"/>
  <c r="Q203" i="2"/>
  <c r="R203" i="2" s="1"/>
  <c r="Q204" i="2"/>
  <c r="R204" i="2" s="1"/>
  <c r="Q205" i="2"/>
  <c r="R205" i="2" s="1"/>
  <c r="Q206" i="2"/>
  <c r="R206" i="2" s="1"/>
  <c r="Q207" i="2"/>
  <c r="R207" i="2" s="1"/>
  <c r="Q208" i="2"/>
  <c r="R208" i="2" s="1"/>
  <c r="Q209" i="2"/>
  <c r="R209" i="2" s="1"/>
  <c r="Q210" i="2"/>
  <c r="R210" i="2" s="1"/>
  <c r="Q211" i="2"/>
  <c r="R211" i="2" s="1"/>
  <c r="Q212" i="2"/>
  <c r="R212" i="2" s="1"/>
  <c r="Q213" i="2"/>
  <c r="R213" i="2" s="1"/>
  <c r="Q214" i="2"/>
  <c r="R214" i="2" s="1"/>
  <c r="Q215" i="2"/>
  <c r="R215" i="2" s="1"/>
  <c r="Q216" i="2"/>
  <c r="R216" i="2" s="1"/>
  <c r="Q217" i="2"/>
  <c r="R217" i="2" s="1"/>
  <c r="Q218" i="2"/>
  <c r="R218" i="2" s="1"/>
  <c r="Q219" i="2"/>
  <c r="R219" i="2" s="1"/>
  <c r="Q220" i="2"/>
  <c r="R220" i="2" s="1"/>
  <c r="Q221" i="2"/>
  <c r="R221" i="2" s="1"/>
  <c r="Q222" i="2"/>
  <c r="R222" i="2" s="1"/>
  <c r="Q223" i="2"/>
  <c r="R223" i="2" s="1"/>
  <c r="Q224" i="2"/>
  <c r="R224" i="2" s="1"/>
  <c r="Q225" i="2"/>
  <c r="R225" i="2" s="1"/>
  <c r="Q226" i="2"/>
  <c r="R226" i="2" s="1"/>
  <c r="Q227" i="2"/>
  <c r="R227" i="2" s="1"/>
  <c r="Q228" i="2"/>
  <c r="R228" i="2" s="1"/>
  <c r="Q229" i="2"/>
  <c r="R229" i="2" s="1"/>
  <c r="Q230" i="2"/>
  <c r="R230" i="2" s="1"/>
  <c r="Q231" i="2"/>
  <c r="R231" i="2" s="1"/>
  <c r="Q232" i="2"/>
  <c r="R232" i="2" s="1"/>
  <c r="Q233" i="2"/>
  <c r="R233" i="2" s="1"/>
  <c r="Q234" i="2"/>
  <c r="R234" i="2" s="1"/>
  <c r="Q235" i="2"/>
  <c r="R235" i="2" s="1"/>
  <c r="Q236" i="2"/>
  <c r="R236" i="2" s="1"/>
  <c r="Q237" i="2"/>
  <c r="R237" i="2" s="1"/>
  <c r="Q238" i="2"/>
  <c r="R238" i="2" s="1"/>
  <c r="Q239" i="2"/>
  <c r="R239" i="2" s="1"/>
  <c r="Q240" i="2"/>
  <c r="R240" i="2" s="1"/>
  <c r="Q241" i="2"/>
  <c r="R241" i="2" s="1"/>
  <c r="Q242" i="2"/>
  <c r="R242" i="2" s="1"/>
  <c r="Q243" i="2"/>
  <c r="R243" i="2" s="1"/>
  <c r="Q244" i="2"/>
  <c r="R244" i="2" s="1"/>
  <c r="Q245" i="2"/>
  <c r="R245" i="2" s="1"/>
  <c r="Q246" i="2"/>
  <c r="R246" i="2" s="1"/>
  <c r="Q247" i="2"/>
  <c r="R247" i="2" s="1"/>
  <c r="Q248" i="2"/>
  <c r="R248" i="2" s="1"/>
  <c r="Q249" i="2"/>
  <c r="R249" i="2" s="1"/>
  <c r="Q250" i="2"/>
  <c r="R250" i="2" s="1"/>
  <c r="Q251" i="2"/>
  <c r="R251" i="2" s="1"/>
  <c r="Q252" i="2"/>
  <c r="R252" i="2" s="1"/>
  <c r="Q253" i="2"/>
  <c r="R253" i="2" s="1"/>
  <c r="Q254" i="2"/>
  <c r="R254" i="2" s="1"/>
  <c r="Q255" i="2"/>
  <c r="R255" i="2" s="1"/>
  <c r="Q256" i="2"/>
  <c r="R256" i="2" s="1"/>
  <c r="Q257" i="2"/>
  <c r="R257" i="2" s="1"/>
  <c r="Q258" i="2"/>
  <c r="R258" i="2" s="1"/>
  <c r="Q259" i="2"/>
  <c r="R259" i="2" s="1"/>
  <c r="Q260" i="2"/>
  <c r="R260" i="2" s="1"/>
  <c r="Q261" i="2"/>
  <c r="R261" i="2" s="1"/>
  <c r="R9" i="2"/>
  <c r="P5" i="2" l="1"/>
  <c r="P6" i="2" l="1"/>
</calcChain>
</file>

<file path=xl/sharedStrings.xml><?xml version="1.0" encoding="utf-8"?>
<sst xmlns="http://schemas.openxmlformats.org/spreadsheetml/2006/main" count="2166" uniqueCount="596">
  <si>
    <t>PUNTO</t>
  </si>
  <si>
    <t>Meter</t>
  </si>
  <si>
    <t>Capacità Tecnica</t>
  </si>
  <si>
    <t>Aperto</t>
  </si>
  <si>
    <t>Distanza (Km)</t>
  </si>
  <si>
    <t>Tipo di punto</t>
  </si>
  <si>
    <t>Zona Uscita RNG</t>
  </si>
  <si>
    <t>Zona climatica</t>
  </si>
  <si>
    <t>Regione Climatica</t>
  </si>
  <si>
    <t>PCSE</t>
  </si>
  <si>
    <t>PCS mese prec</t>
  </si>
  <si>
    <t>Pressione CPI</t>
  </si>
  <si>
    <t>Pressione Garantita dal Trasportatore</t>
  </si>
  <si>
    <t>CAPACITA'
RICHIESTA
(Sm³/g)*</t>
  </si>
  <si>
    <t>CPu Annuo</t>
  </si>
  <si>
    <t>somma corrispettivi variabili e integrativi unitari (€/Smc)</t>
  </si>
  <si>
    <t>somma corrispettivi variabili e integrativi per 30gg a capacità intera (€)</t>
  </si>
  <si>
    <t>Importo Garanzia A</t>
  </si>
  <si>
    <t>Importo Garanzia B</t>
  </si>
  <si>
    <t>Cluster</t>
  </si>
  <si>
    <t>CEL00000002D</t>
  </si>
  <si>
    <t>CEL00000100D</t>
  </si>
  <si>
    <t>CEL00000101DA</t>
  </si>
  <si>
    <t>CEL00000103D</t>
  </si>
  <si>
    <t>CEL00000105D</t>
  </si>
  <si>
    <t>CEL00000106DA</t>
  </si>
  <si>
    <t>CEL00000107D</t>
  </si>
  <si>
    <t>CEL00000108D</t>
  </si>
  <si>
    <t>CEL00000111D</t>
  </si>
  <si>
    <t>CEL00000112D</t>
  </si>
  <si>
    <t>CEL00000113D</t>
  </si>
  <si>
    <t>CEL00000114DA</t>
  </si>
  <si>
    <t>CEL00000115D</t>
  </si>
  <si>
    <t>CEL00000117D</t>
  </si>
  <si>
    <t>CEL00000118DA</t>
  </si>
  <si>
    <t>CEL00000200DA</t>
  </si>
  <si>
    <t>CEL00000204D</t>
  </si>
  <si>
    <t>CEL00000210DA</t>
  </si>
  <si>
    <t>CEL00000212D</t>
  </si>
  <si>
    <t>CEL00000213D</t>
  </si>
  <si>
    <t>CEL00000214D</t>
  </si>
  <si>
    <t>CEL00000300D</t>
  </si>
  <si>
    <t>CEL00000304D</t>
  </si>
  <si>
    <t>CEL00000306D</t>
  </si>
  <si>
    <t>CEL00000307D</t>
  </si>
  <si>
    <t>CEL00000308D</t>
  </si>
  <si>
    <t>CEL00000309D</t>
  </si>
  <si>
    <t>CEL00000311DA</t>
  </si>
  <si>
    <t>CEL00000312D</t>
  </si>
  <si>
    <t>CEL00000350D</t>
  </si>
  <si>
    <t>CEL00000351D</t>
  </si>
  <si>
    <t>CEL00000401D</t>
  </si>
  <si>
    <t>CEL00000402D</t>
  </si>
  <si>
    <t>CEL00000404D</t>
  </si>
  <si>
    <t>CEL00000405D</t>
  </si>
  <si>
    <t>CEL00000407D</t>
  </si>
  <si>
    <t>CEL00000411D</t>
  </si>
  <si>
    <t>CEL00000412D</t>
  </si>
  <si>
    <t>CEL00400116DA</t>
  </si>
  <si>
    <t>CEL00400117D</t>
  </si>
  <si>
    <t>CEL00400119D</t>
  </si>
  <si>
    <t>CEL00400315D</t>
  </si>
  <si>
    <t>CEL00400320D</t>
  </si>
  <si>
    <t>CEL00400325D</t>
  </si>
  <si>
    <t>CEL00400326D</t>
  </si>
  <si>
    <t>CEL00400329D</t>
  </si>
  <si>
    <t>CEL00400332D</t>
  </si>
  <si>
    <t>CEL00400351D</t>
  </si>
  <si>
    <t>CEL00400352D</t>
  </si>
  <si>
    <t>CEL00400354D</t>
  </si>
  <si>
    <t>CEL00400361D</t>
  </si>
  <si>
    <t>CEL00400500D</t>
  </si>
  <si>
    <t>CEL00400502D</t>
  </si>
  <si>
    <t>CEL00400503D</t>
  </si>
  <si>
    <t>CEL00400504D</t>
  </si>
  <si>
    <t>CEL00400505D</t>
  </si>
  <si>
    <t>CEL00400506D</t>
  </si>
  <si>
    <t>CEL00400507D</t>
  </si>
  <si>
    <t>CEL00400508D</t>
  </si>
  <si>
    <t>CEL00400511D</t>
  </si>
  <si>
    <t>CEL00400512D</t>
  </si>
  <si>
    <t>CEL00400516D</t>
  </si>
  <si>
    <t>CEL00400522D</t>
  </si>
  <si>
    <t>CEL00400523D</t>
  </si>
  <si>
    <t>CEL00400529D</t>
  </si>
  <si>
    <t>COL00000006D</t>
  </si>
  <si>
    <t>COL00000007D</t>
  </si>
  <si>
    <t>COL00000008D</t>
  </si>
  <si>
    <t>COL00001000DA</t>
  </si>
  <si>
    <t>COL00001600D</t>
  </si>
  <si>
    <t>COM00009590D</t>
  </si>
  <si>
    <t>COM00009591D</t>
  </si>
  <si>
    <t>COM00700500D</t>
  </si>
  <si>
    <t>GAR00009550D</t>
  </si>
  <si>
    <t>POZ00700509D</t>
  </si>
  <si>
    <t>SGM00000011D</t>
  </si>
  <si>
    <t>SGM00000012D</t>
  </si>
  <si>
    <t>SGM00000016D</t>
  </si>
  <si>
    <t>SGM00000018D</t>
  </si>
  <si>
    <t>SGM00000027D</t>
  </si>
  <si>
    <t>SGM00000028D</t>
  </si>
  <si>
    <t>SGM00000031D</t>
  </si>
  <si>
    <t>SGM00000032D</t>
  </si>
  <si>
    <t>SGM00000033D</t>
  </si>
  <si>
    <t>SGM00000033DA</t>
  </si>
  <si>
    <t>SGM00000035D</t>
  </si>
  <si>
    <t>SGM00000036D</t>
  </si>
  <si>
    <t>SGM00000037D</t>
  </si>
  <si>
    <t>SGM00000052D</t>
  </si>
  <si>
    <t>SGM00000054D</t>
  </si>
  <si>
    <t>SGM00000069D</t>
  </si>
  <si>
    <t>SGM00000073D</t>
  </si>
  <si>
    <t>SGM00000074D</t>
  </si>
  <si>
    <t>SGM00000077D</t>
  </si>
  <si>
    <t>SGM00000083D</t>
  </si>
  <si>
    <t>SGM00000084D</t>
  </si>
  <si>
    <t>SGM00000087D</t>
  </si>
  <si>
    <t>SGM00000090DA</t>
  </si>
  <si>
    <t>SGM00000091D</t>
  </si>
  <si>
    <t>SGM00000092D</t>
  </si>
  <si>
    <t>SGM00000094D</t>
  </si>
  <si>
    <t>SGM00000135DA</t>
  </si>
  <si>
    <t>SGM00000138D</t>
  </si>
  <si>
    <t>SGM00000139D</t>
  </si>
  <si>
    <t>SGM00000141D</t>
  </si>
  <si>
    <t>SGM00000142D</t>
  </si>
  <si>
    <t>SGM00000143D</t>
  </si>
  <si>
    <t>SGM00000145D</t>
  </si>
  <si>
    <t>SGM00000146D</t>
  </si>
  <si>
    <t>SGM00000147D</t>
  </si>
  <si>
    <t>SGM00000148D</t>
  </si>
  <si>
    <t>SGM00000150D</t>
  </si>
  <si>
    <t>SGM00000155D</t>
  </si>
  <si>
    <t>SGM00000160D</t>
  </si>
  <si>
    <t>SGM00000161D</t>
  </si>
  <si>
    <t>SGM00000165D</t>
  </si>
  <si>
    <t>SGM00000168D</t>
  </si>
  <si>
    <t>SGM00000169D</t>
  </si>
  <si>
    <t>SGM00000170D</t>
  </si>
  <si>
    <t>SGM00000171D</t>
  </si>
  <si>
    <t>SGM00000175D</t>
  </si>
  <si>
    <t>SGM00000181D</t>
  </si>
  <si>
    <t>SGM00000182D</t>
  </si>
  <si>
    <t>SGM00000201D</t>
  </si>
  <si>
    <t>SGM00000207D</t>
  </si>
  <si>
    <t>SGM00000215D</t>
  </si>
  <si>
    <t>SGM00000216D</t>
  </si>
  <si>
    <t>SGM00000217D</t>
  </si>
  <si>
    <t>SGM00000224D</t>
  </si>
  <si>
    <t>SGM00000226D</t>
  </si>
  <si>
    <t>SGM00000230D</t>
  </si>
  <si>
    <t>SGM00000230DA</t>
  </si>
  <si>
    <t>SGM00000233D</t>
  </si>
  <si>
    <t>SGM00000282D</t>
  </si>
  <si>
    <t>SGM00000296DA</t>
  </si>
  <si>
    <t>SGM00000297D</t>
  </si>
  <si>
    <t>SGM00000298D</t>
  </si>
  <si>
    <t>SGM00000299D</t>
  </si>
  <si>
    <t>SGM00000301DA</t>
  </si>
  <si>
    <t>SGM00000310DA</t>
  </si>
  <si>
    <t>SGM00000317DA</t>
  </si>
  <si>
    <t>SGM00000318D</t>
  </si>
  <si>
    <t>SGM00000319D</t>
  </si>
  <si>
    <t>SGM00000321D</t>
  </si>
  <si>
    <t>SGM00000322D</t>
  </si>
  <si>
    <t>SGM00000323D</t>
  </si>
  <si>
    <t>SGM00000324D</t>
  </si>
  <si>
    <t>SGM00000325D</t>
  </si>
  <si>
    <t>SGM00000326D</t>
  </si>
  <si>
    <t>SGM00000327D</t>
  </si>
  <si>
    <t>SGM00000328D</t>
  </si>
  <si>
    <t>SGM00000330D</t>
  </si>
  <si>
    <t>SGM00000331D</t>
  </si>
  <si>
    <t>SGM00000369D</t>
  </si>
  <si>
    <t>SGM00000370D</t>
  </si>
  <si>
    <t>SGM00000371D</t>
  </si>
  <si>
    <t>SGM00000372D</t>
  </si>
  <si>
    <t>SGM00000373D</t>
  </si>
  <si>
    <t>SGM00000374D</t>
  </si>
  <si>
    <t>SGM00000375D</t>
  </si>
  <si>
    <t>SGM00000376D</t>
  </si>
  <si>
    <t>SGM00000377D</t>
  </si>
  <si>
    <t>SGM00000378D</t>
  </si>
  <si>
    <t>SGM00000379D</t>
  </si>
  <si>
    <t>SGM00000380D</t>
  </si>
  <si>
    <t>SGM00000381D</t>
  </si>
  <si>
    <t>SGM00000382D</t>
  </si>
  <si>
    <t>SGM00000383D</t>
  </si>
  <si>
    <t>SGM00000384D</t>
  </si>
  <si>
    <t>SGM00000385D</t>
  </si>
  <si>
    <t>SGM00000386D</t>
  </si>
  <si>
    <t>SGM00000387D</t>
  </si>
  <si>
    <t>SGM00000388D</t>
  </si>
  <si>
    <t>SGM00000389D</t>
  </si>
  <si>
    <t>SGM00000390D</t>
  </si>
  <si>
    <t>SGM00000391D</t>
  </si>
  <si>
    <t>SGM00000392D</t>
  </si>
  <si>
    <t>SGM00000393D</t>
  </si>
  <si>
    <t>SGM00000394DA</t>
  </si>
  <si>
    <t>SGM00000413D</t>
  </si>
  <si>
    <t>SGM00000415DA</t>
  </si>
  <si>
    <t>SGM00000416D</t>
  </si>
  <si>
    <t>SGM00000417D</t>
  </si>
  <si>
    <t>SGM00000454D</t>
  </si>
  <si>
    <t>SGM00000455D</t>
  </si>
  <si>
    <t>SGM00000456D</t>
  </si>
  <si>
    <t>SGM00000490D</t>
  </si>
  <si>
    <t>SGM00000491D</t>
  </si>
  <si>
    <t>SGM00000495D</t>
  </si>
  <si>
    <t>SGM00009506D</t>
  </si>
  <si>
    <t>SGM00009693DA</t>
  </si>
  <si>
    <t>SGM00009697D</t>
  </si>
  <si>
    <t>SGM00009731D</t>
  </si>
  <si>
    <t>SGM00009737DA</t>
  </si>
  <si>
    <t>SGM00009738DA</t>
  </si>
  <si>
    <t>SGM00400002D</t>
  </si>
  <si>
    <t>SGM00400004D</t>
  </si>
  <si>
    <t>SGM00400006D</t>
  </si>
  <si>
    <t>SGM00400008D</t>
  </si>
  <si>
    <t>SGM00400009D</t>
  </si>
  <si>
    <t>SGM00400010D</t>
  </si>
  <si>
    <t>SGM00400077D</t>
  </si>
  <si>
    <t>SGM00400138D</t>
  </si>
  <si>
    <t>SGM00400139D</t>
  </si>
  <si>
    <t>SGM00400174D</t>
  </si>
  <si>
    <t>SGM00400211D</t>
  </si>
  <si>
    <t>SGM00400212D</t>
  </si>
  <si>
    <t>SGM00400221D</t>
  </si>
  <si>
    <t>SGM00400303D</t>
  </si>
  <si>
    <t>SGM00400304D</t>
  </si>
  <si>
    <t>SGM00400305D</t>
  </si>
  <si>
    <t>SGM00400306D</t>
  </si>
  <si>
    <t>SGM00400308D</t>
  </si>
  <si>
    <t>SGM00400309D</t>
  </si>
  <si>
    <t>SGM00400311D</t>
  </si>
  <si>
    <t>SGM00400313D</t>
  </si>
  <si>
    <t>SGM00400316DA</t>
  </si>
  <si>
    <t>SGM00400319D</t>
  </si>
  <si>
    <t>SGM00400321D</t>
  </si>
  <si>
    <t>SGM00400322DA</t>
  </si>
  <si>
    <t>SGM00400324D</t>
  </si>
  <si>
    <t>SGM00400327D</t>
  </si>
  <si>
    <t>SGM00400330D</t>
  </si>
  <si>
    <t>SGM00400331D</t>
  </si>
  <si>
    <t>SGM00400334D</t>
  </si>
  <si>
    <t>SGM00400335D</t>
  </si>
  <si>
    <t>SGM00400337D</t>
  </si>
  <si>
    <t>SGM00400338D</t>
  </si>
  <si>
    <t>SGM00400339D</t>
  </si>
  <si>
    <t>SGM00400340D</t>
  </si>
  <si>
    <t>SGM00400341D</t>
  </si>
  <si>
    <t>SGM00400342D</t>
  </si>
  <si>
    <t>SGM00400343D</t>
  </si>
  <si>
    <t>SGM00400344D</t>
  </si>
  <si>
    <t>SGM00400345D</t>
  </si>
  <si>
    <t>SGM00400346D</t>
  </si>
  <si>
    <t>SGM00400347D</t>
  </si>
  <si>
    <t>SGM00400349D</t>
  </si>
  <si>
    <t>SGM00400350D</t>
  </si>
  <si>
    <t>SGM00400353D</t>
  </si>
  <si>
    <t>SGM00400355D</t>
  </si>
  <si>
    <t>SGM00400356D</t>
  </si>
  <si>
    <t>SGM00400359D</t>
  </si>
  <si>
    <t>SGM00400360D</t>
  </si>
  <si>
    <t>SGM00400509D</t>
  </si>
  <si>
    <t>SGM00400510D</t>
  </si>
  <si>
    <t>SGM00400513D</t>
  </si>
  <si>
    <t>SGM00400514D</t>
  </si>
  <si>
    <t>SGM00400521D</t>
  </si>
  <si>
    <t>SGM00700100D</t>
  </si>
  <si>
    <t>SGM00700103D</t>
  </si>
  <si>
    <t>SGM00700153D</t>
  </si>
  <si>
    <t>SGM00700204D</t>
  </si>
  <si>
    <t>SGM00700300D</t>
  </si>
  <si>
    <t>SGM00700329D</t>
  </si>
  <si>
    <t>SGM00700410DA</t>
  </si>
  <si>
    <t>SGM00700412D</t>
  </si>
  <si>
    <t>SGM00700413D</t>
  </si>
  <si>
    <t>SGM00700501D</t>
  </si>
  <si>
    <t>SGM00700502D</t>
  </si>
  <si>
    <t>SGM00700503D</t>
  </si>
  <si>
    <t>SGM00700505D</t>
  </si>
  <si>
    <t>SGM00700506D</t>
  </si>
  <si>
    <t>SGM00700513D</t>
  </si>
  <si>
    <t>SGM00700517D</t>
  </si>
  <si>
    <t>SGM00700518D</t>
  </si>
  <si>
    <t>SGM00700519D</t>
  </si>
  <si>
    <t>SGM00700520D</t>
  </si>
  <si>
    <t>SGM00700521D</t>
  </si>
  <si>
    <t>00000002</t>
  </si>
  <si>
    <t>00000100</t>
  </si>
  <si>
    <t>00000101;
00000102</t>
  </si>
  <si>
    <t>00000103</t>
  </si>
  <si>
    <t>00000105</t>
  </si>
  <si>
    <t>00000106;
00000110;
00400110</t>
  </si>
  <si>
    <t>00000107</t>
  </si>
  <si>
    <t>00000108</t>
  </si>
  <si>
    <t>00000111</t>
  </si>
  <si>
    <t>00000112</t>
  </si>
  <si>
    <t>00000113;
01000113</t>
  </si>
  <si>
    <t>00000114;
00400515</t>
  </si>
  <si>
    <t>00000115</t>
  </si>
  <si>
    <t>00000117</t>
  </si>
  <si>
    <t>00000109;
00000118;
00400118</t>
  </si>
  <si>
    <t>00000409;
00000200;
00400200;
01000409</t>
  </si>
  <si>
    <t>00000204</t>
  </si>
  <si>
    <t>00000210;
00000211;
00000203;
00400203</t>
  </si>
  <si>
    <t>00000212</t>
  </si>
  <si>
    <t>00000213;
00400213</t>
  </si>
  <si>
    <t>00000214</t>
  </si>
  <si>
    <t>00000300</t>
  </si>
  <si>
    <t/>
  </si>
  <si>
    <t>00000304</t>
  </si>
  <si>
    <t>00000306</t>
  </si>
  <si>
    <t>00000307</t>
  </si>
  <si>
    <t>00000308</t>
  </si>
  <si>
    <t>00000309</t>
  </si>
  <si>
    <t>00000311;
00400310</t>
  </si>
  <si>
    <t>00000312</t>
  </si>
  <si>
    <t>00000350</t>
  </si>
  <si>
    <t>00000351;
01000351</t>
  </si>
  <si>
    <t>00000401</t>
  </si>
  <si>
    <t>00000402</t>
  </si>
  <si>
    <t>00000404</t>
  </si>
  <si>
    <t>00000405</t>
  </si>
  <si>
    <t>00000407</t>
  </si>
  <si>
    <t>00000411</t>
  </si>
  <si>
    <t>00000412</t>
  </si>
  <si>
    <t>00000116;
00400116</t>
  </si>
  <si>
    <t>00400117;
01400117</t>
  </si>
  <si>
    <t>00400119</t>
  </si>
  <si>
    <t>00400315;
00700315</t>
  </si>
  <si>
    <t>00400320;
01400320</t>
  </si>
  <si>
    <t>00400325</t>
  </si>
  <si>
    <t>00400326;
00400362</t>
  </si>
  <si>
    <t>00400329</t>
  </si>
  <si>
    <t>00400332</t>
  </si>
  <si>
    <t>00400351</t>
  </si>
  <si>
    <t>00400352</t>
  </si>
  <si>
    <t>00400354</t>
  </si>
  <si>
    <t>00400361</t>
  </si>
  <si>
    <t>00400500;
00400519</t>
  </si>
  <si>
    <t>00400502</t>
  </si>
  <si>
    <t>00400503</t>
  </si>
  <si>
    <t>00400504</t>
  </si>
  <si>
    <t>00400505</t>
  </si>
  <si>
    <t>00400506</t>
  </si>
  <si>
    <t>00400507</t>
  </si>
  <si>
    <t>00400508</t>
  </si>
  <si>
    <t>00400511</t>
  </si>
  <si>
    <t>00400512</t>
  </si>
  <si>
    <t>00400516</t>
  </si>
  <si>
    <t>00400522</t>
  </si>
  <si>
    <t>00400523</t>
  </si>
  <si>
    <t>00400529</t>
  </si>
  <si>
    <t>00000006;
01001100</t>
  </si>
  <si>
    <t>00000007</t>
  </si>
  <si>
    <t>00000008</t>
  </si>
  <si>
    <t>00001100;
00001300;
00001200;
00001000;
00001500;
01001300</t>
  </si>
  <si>
    <t>00001600</t>
  </si>
  <si>
    <t>00009590</t>
  </si>
  <si>
    <t>00009591</t>
  </si>
  <si>
    <t>00700500</t>
  </si>
  <si>
    <t>00009550</t>
  </si>
  <si>
    <t>00700509</t>
  </si>
  <si>
    <t>00000011</t>
  </si>
  <si>
    <t>00000012</t>
  </si>
  <si>
    <t>00000016</t>
  </si>
  <si>
    <t>00000018</t>
  </si>
  <si>
    <t>00000027</t>
  </si>
  <si>
    <t>00000028</t>
  </si>
  <si>
    <t>00000031</t>
  </si>
  <si>
    <t>00000032</t>
  </si>
  <si>
    <t>00000033;
00400033</t>
  </si>
  <si>
    <t>00000035</t>
  </si>
  <si>
    <t>00000036</t>
  </si>
  <si>
    <t>00000037</t>
  </si>
  <si>
    <t>00000052</t>
  </si>
  <si>
    <t>00000054</t>
  </si>
  <si>
    <t>00000069</t>
  </si>
  <si>
    <t>00000073</t>
  </si>
  <si>
    <t>00000074</t>
  </si>
  <si>
    <t>00000077</t>
  </si>
  <si>
    <t>00000083</t>
  </si>
  <si>
    <t>00000084</t>
  </si>
  <si>
    <t>00000087</t>
  </si>
  <si>
    <t>00000090;
00400090</t>
  </si>
  <si>
    <t>00000091</t>
  </si>
  <si>
    <t>00000094</t>
  </si>
  <si>
    <t>00000135;
00135000</t>
  </si>
  <si>
    <t>00000138</t>
  </si>
  <si>
    <t>00000139</t>
  </si>
  <si>
    <t>00000141</t>
  </si>
  <si>
    <t>00000142</t>
  </si>
  <si>
    <t>00000143</t>
  </si>
  <si>
    <t>00000145</t>
  </si>
  <si>
    <t>00000146</t>
  </si>
  <si>
    <t>00000147</t>
  </si>
  <si>
    <t>00000148</t>
  </si>
  <si>
    <t>00000150</t>
  </si>
  <si>
    <t>00000155</t>
  </si>
  <si>
    <t>00000160</t>
  </si>
  <si>
    <t>00000161</t>
  </si>
  <si>
    <t>00000165</t>
  </si>
  <si>
    <t>00000168</t>
  </si>
  <si>
    <t>00000169</t>
  </si>
  <si>
    <t>00000170</t>
  </si>
  <si>
    <t>00000171</t>
  </si>
  <si>
    <t>00000175</t>
  </si>
  <si>
    <t>00000181</t>
  </si>
  <si>
    <t>00000182</t>
  </si>
  <si>
    <t>00000201</t>
  </si>
  <si>
    <t>00000207</t>
  </si>
  <si>
    <t>00000215</t>
  </si>
  <si>
    <t>00000216</t>
  </si>
  <si>
    <t>00000217</t>
  </si>
  <si>
    <t>00000224</t>
  </si>
  <si>
    <t>00000226</t>
  </si>
  <si>
    <t>00000230;
00400230</t>
  </si>
  <si>
    <t>00000233</t>
  </si>
  <si>
    <t>00000282</t>
  </si>
  <si>
    <t>00000314;
00700312;
00400307;
00000296;
00000302;
00700313;
00000295;
00400314;
01000302;
01400307</t>
  </si>
  <si>
    <t>00000298</t>
  </si>
  <si>
    <t>00000299</t>
  </si>
  <si>
    <t>00000301;
00000316;
00000320;
00000020;
00400301;
01000316</t>
  </si>
  <si>
    <t>00000310;
00000315;
01000315</t>
  </si>
  <si>
    <t>00000317;
00400318;
00000017;
01400318</t>
  </si>
  <si>
    <t>00000318</t>
  </si>
  <si>
    <t>00000319;
01000319</t>
  </si>
  <si>
    <t>00000321;
01000321</t>
  </si>
  <si>
    <t>00000322;
00700322</t>
  </si>
  <si>
    <t>00000323;
01000323</t>
  </si>
  <si>
    <t>00000324;
01000324</t>
  </si>
  <si>
    <t>00000325;
01000325</t>
  </si>
  <si>
    <t>00000326;
01000326</t>
  </si>
  <si>
    <t>00000327;
01000327</t>
  </si>
  <si>
    <t>00000328;
01000328</t>
  </si>
  <si>
    <t>00000330;
00000030</t>
  </si>
  <si>
    <t>00000331</t>
  </si>
  <si>
    <t>00000369;
00400369</t>
  </si>
  <si>
    <t>00000370;
00400370</t>
  </si>
  <si>
    <t>00000371;
00400371</t>
  </si>
  <si>
    <t>00000372;
00400372</t>
  </si>
  <si>
    <t>00000373;
00400373</t>
  </si>
  <si>
    <t>00000374;
00400374</t>
  </si>
  <si>
    <t>00000375</t>
  </si>
  <si>
    <t>00000376;
00400376</t>
  </si>
  <si>
    <t>00000377;
01000377</t>
  </si>
  <si>
    <t>00000378</t>
  </si>
  <si>
    <t>00000379;
00400379</t>
  </si>
  <si>
    <t>00000380</t>
  </si>
  <si>
    <t>00000381</t>
  </si>
  <si>
    <t>00000382</t>
  </si>
  <si>
    <t>00000383;
01000383</t>
  </si>
  <si>
    <t>00000384</t>
  </si>
  <si>
    <t>00000385</t>
  </si>
  <si>
    <t>00000386</t>
  </si>
  <si>
    <t>00000387</t>
  </si>
  <si>
    <t>00000388</t>
  </si>
  <si>
    <t>00000389</t>
  </si>
  <si>
    <t>00000390</t>
  </si>
  <si>
    <t>00000391</t>
  </si>
  <si>
    <t>00000392;
01000392</t>
  </si>
  <si>
    <t>00000393;
00400393</t>
  </si>
  <si>
    <t>00000414;
00000394;
01000414</t>
  </si>
  <si>
    <t>00000413;
01000413</t>
  </si>
  <si>
    <t>00000415;
00700411;
01000415;
01700411</t>
  </si>
  <si>
    <t>00000416</t>
  </si>
  <si>
    <t>00000417</t>
  </si>
  <si>
    <t>00000454</t>
  </si>
  <si>
    <t>00000455</t>
  </si>
  <si>
    <t>00000456;
01000456</t>
  </si>
  <si>
    <t>00000490</t>
  </si>
  <si>
    <t>00000491</t>
  </si>
  <si>
    <t>00000495;
01000495</t>
  </si>
  <si>
    <t>00009506</t>
  </si>
  <si>
    <t>00009693;
00009694</t>
  </si>
  <si>
    <t>00009697</t>
  </si>
  <si>
    <t>00009731</t>
  </si>
  <si>
    <t>00009737;
00009736</t>
  </si>
  <si>
    <t>00009738;
00009739</t>
  </si>
  <si>
    <t>00400002</t>
  </si>
  <si>
    <t>00400004</t>
  </si>
  <si>
    <t>00400006</t>
  </si>
  <si>
    <t>00400008</t>
  </si>
  <si>
    <t>00400009;
01400009</t>
  </si>
  <si>
    <t>00400010</t>
  </si>
  <si>
    <t>00400077</t>
  </si>
  <si>
    <t>00400138</t>
  </si>
  <si>
    <t>00400139</t>
  </si>
  <si>
    <t>00400174</t>
  </si>
  <si>
    <t>00400211</t>
  </si>
  <si>
    <t>00400212</t>
  </si>
  <si>
    <t>00400221;
01400221</t>
  </si>
  <si>
    <t>00400303;
01400303</t>
  </si>
  <si>
    <t>00400304;
01400304</t>
  </si>
  <si>
    <t>00400305;
00700305</t>
  </si>
  <si>
    <t>00400306;
01400306</t>
  </si>
  <si>
    <t>00400308;
01400308</t>
  </si>
  <si>
    <t>00400309;
01400309</t>
  </si>
  <si>
    <t>00400311;
01400311</t>
  </si>
  <si>
    <t>00400313;
01400313</t>
  </si>
  <si>
    <t>00400316;
00400317</t>
  </si>
  <si>
    <t>00400319</t>
  </si>
  <si>
    <t>00400321</t>
  </si>
  <si>
    <t>00400322;
00400323</t>
  </si>
  <si>
    <t>00400324</t>
  </si>
  <si>
    <t>00400327</t>
  </si>
  <si>
    <t>00400330</t>
  </si>
  <si>
    <t>00400331</t>
  </si>
  <si>
    <t>00400334</t>
  </si>
  <si>
    <t>00400335</t>
  </si>
  <si>
    <t>00400337</t>
  </si>
  <si>
    <t>00400338</t>
  </si>
  <si>
    <t>00400339</t>
  </si>
  <si>
    <t>00400340</t>
  </si>
  <si>
    <t>00400341</t>
  </si>
  <si>
    <t>00400342</t>
  </si>
  <si>
    <t>00400343</t>
  </si>
  <si>
    <t>00400344</t>
  </si>
  <si>
    <t>00400345</t>
  </si>
  <si>
    <t>00400346</t>
  </si>
  <si>
    <t>00400347</t>
  </si>
  <si>
    <t>00400349</t>
  </si>
  <si>
    <t>00400350</t>
  </si>
  <si>
    <t>00400353</t>
  </si>
  <si>
    <t>00400355</t>
  </si>
  <si>
    <t>00400356</t>
  </si>
  <si>
    <t>00400359</t>
  </si>
  <si>
    <t>00400360</t>
  </si>
  <si>
    <t>00400509</t>
  </si>
  <si>
    <t>00400510</t>
  </si>
  <si>
    <t>00400513</t>
  </si>
  <si>
    <t>00400514</t>
  </si>
  <si>
    <t>00400521</t>
  </si>
  <si>
    <t>00700101;
00700100</t>
  </si>
  <si>
    <t>00700103</t>
  </si>
  <si>
    <t>00700153</t>
  </si>
  <si>
    <t>00700204</t>
  </si>
  <si>
    <t>00700300</t>
  </si>
  <si>
    <t>00000329;
00700329</t>
  </si>
  <si>
    <t>00700410;
00000395;
01700410;
01000395</t>
  </si>
  <si>
    <t>00700412;
01700412</t>
  </si>
  <si>
    <t>00700413</t>
  </si>
  <si>
    <t>00700501</t>
  </si>
  <si>
    <t>00700502</t>
  </si>
  <si>
    <t>00700503;
01700503</t>
  </si>
  <si>
    <t>00700505</t>
  </si>
  <si>
    <t>00700506</t>
  </si>
  <si>
    <t>00700513</t>
  </si>
  <si>
    <t>00700517</t>
  </si>
  <si>
    <t>00700518</t>
  </si>
  <si>
    <t>00700519</t>
  </si>
  <si>
    <t>00700520</t>
  </si>
  <si>
    <t>00700521</t>
  </si>
  <si>
    <t>Stato</t>
  </si>
  <si>
    <t>Chiuso</t>
  </si>
  <si>
    <t>Rete Distribuzione</t>
  </si>
  <si>
    <t>Autotrazione</t>
  </si>
  <si>
    <t>Industriale</t>
  </si>
  <si>
    <t>Termoelettrico</t>
  </si>
  <si>
    <t>Civile</t>
  </si>
  <si>
    <t>D/3 - Zona D = SOR</t>
  </si>
  <si>
    <t>C/2 - Zona C = CEN</t>
  </si>
  <si>
    <t>E/4 - Zona E = SOC</t>
  </si>
  <si>
    <t>B/1 - Zona B = NOR</t>
  </si>
  <si>
    <t>F/5 - Zona F = MER</t>
  </si>
  <si>
    <t>D/3 - Zone D</t>
  </si>
  <si>
    <t>Campobasso/24</t>
  </si>
  <si>
    <t>E/4 - Zone E</t>
  </si>
  <si>
    <t>Falconara/21</t>
  </si>
  <si>
    <t>C/2 - Zone C</t>
  </si>
  <si>
    <t>Potenza/27</t>
  </si>
  <si>
    <t>Perugia Sant'Egidio/20</t>
  </si>
  <si>
    <t>Pescara/23</t>
  </si>
  <si>
    <t>Venezia Tessera/15</t>
  </si>
  <si>
    <t>Roma/22</t>
  </si>
  <si>
    <t>/</t>
  </si>
  <si>
    <t>X24</t>
  </si>
  <si>
    <t>E21</t>
  </si>
  <si>
    <t>D24</t>
  </si>
  <si>
    <t>D21</t>
  </si>
  <si>
    <t>E24</t>
  </si>
  <si>
    <t>D27</t>
  </si>
  <si>
    <t>E20</t>
  </si>
  <si>
    <t>X20</t>
  </si>
  <si>
    <t>E27</t>
  </si>
  <si>
    <t>D23</t>
  </si>
  <si>
    <t>E15</t>
  </si>
  <si>
    <t>D20</t>
  </si>
  <si>
    <t>C22</t>
  </si>
  <si>
    <t>D22</t>
  </si>
  <si>
    <t>E23</t>
  </si>
  <si>
    <t>X23</t>
  </si>
  <si>
    <t>C23</t>
  </si>
  <si>
    <t xml:space="preserve"> Anno Termico 2026-2027
SIMULATORE CALCOLO GARANZIE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</si>
</sst>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[$€-410]\ * #,##0.00_-;\-[$€-410]\ * #,##0.00_-;_-[$€-410]\ * &quot;-&quot;??_-;_-@_-"/>
    <numFmt numFmtId="166" formatCode="_-&quot;L.&quot;\ * #,##0.00_-;\-&quot;L.&quot;\ * #,##0.00_-;_-&quot;L.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等线"/>
      <family val="2"/>
      <charset val="1"/>
    </font>
    <font>
      <sz val="10"/>
      <name val="Arial"/>
      <family val="2"/>
    </font>
    <font>
      <sz val="17"/>
      <color indexed="9"/>
      <name val="Calibri"/>
      <family val="2"/>
      <scheme val="minor"/>
    </font>
    <font>
      <sz val="17"/>
      <name val="Calibri"/>
      <family val="2"/>
      <scheme val="minor"/>
    </font>
    <font>
      <sz val="17"/>
      <color rgb="FF0000FF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0000FF"/>
      <name val="Calibri"/>
      <family val="2"/>
      <scheme val="minor"/>
    </font>
    <font>
      <sz val="15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4" fillId="0" borderId="0" xfId="1" applyFont="1" applyFill="1" applyBorder="1" applyAlignment="1" applyProtection="1">
      <alignment vertical="center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3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165" fontId="9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vertical="center"/>
      <protection hidden="1"/>
    </xf>
    <xf numFmtId="44" fontId="9" fillId="3" borderId="1" xfId="5" applyFont="1" applyFill="1" applyBorder="1" applyAlignment="1" applyProtection="1">
      <alignment vertical="center"/>
      <protection hidden="1"/>
    </xf>
    <xf numFmtId="0" fontId="10" fillId="2" borderId="1" xfId="2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 applyProtection="1">
      <alignment horizontal="right" vertical="center" wrapText="1"/>
      <protection locked="0"/>
    </xf>
    <xf numFmtId="165" fontId="9" fillId="4" borderId="5" xfId="4" applyNumberFormat="1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44" fontId="9" fillId="4" borderId="1" xfId="5" applyFont="1" applyFill="1" applyBorder="1" applyAlignment="1" applyProtection="1">
      <alignment vertical="center"/>
      <protection hidden="1"/>
    </xf>
    <xf numFmtId="0" fontId="12" fillId="5" borderId="1" xfId="2" applyFont="1" applyFill="1" applyBorder="1" applyAlignment="1">
      <alignment horizontal="center" vertical="center" wrapText="1" shrinkToFit="1"/>
    </xf>
    <xf numFmtId="0" fontId="13" fillId="5" borderId="1" xfId="2" applyFont="1" applyFill="1" applyBorder="1" applyAlignment="1">
      <alignment horizontal="center" vertical="center" wrapText="1" shrinkToFit="1"/>
    </xf>
    <xf numFmtId="44" fontId="5" fillId="0" borderId="0" xfId="5" applyFont="1" applyAlignment="1"/>
    <xf numFmtId="0" fontId="11" fillId="5" borderId="0" xfId="2" applyFont="1" applyFill="1" applyBorder="1" applyAlignment="1">
      <alignment horizontal="center" vertical="center" wrapText="1" shrinkToFit="1"/>
    </xf>
    <xf numFmtId="165" fontId="5" fillId="3" borderId="2" xfId="0" applyNumberFormat="1" applyFont="1" applyFill="1" applyBorder="1" applyAlignment="1" applyProtection="1">
      <alignment horizontal="center"/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165" fontId="5" fillId="3" borderId="4" xfId="0" applyNumberFormat="1" applyFont="1" applyFill="1" applyBorder="1" applyAlignment="1" applyProtection="1">
      <alignment horizontal="center"/>
      <protection hidden="1"/>
    </xf>
  </cellXfs>
  <cellStyles count="6">
    <cellStyle name="Migliaia [0]" xfId="1" builtinId="6"/>
    <cellStyle name="Normal" xfId="2" xr:uid="{ADCA8052-8713-44EA-9A8C-E2B653E09338}"/>
    <cellStyle name="Normale" xfId="0" builtinId="0"/>
    <cellStyle name="Normale 2" xfId="3" xr:uid="{1960D1A8-B6AC-4A86-87D5-D0F0ADB3FA50}"/>
    <cellStyle name="Valuta" xfId="5" builtinId="4"/>
    <cellStyle name="Valuta 2" xfId="4" xr:uid="{1DE13C4B-6A11-4718-BFC8-CA4F364ADBF3}"/>
  </cellStyles>
  <dxfs count="2"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465092</xdr:colOff>
      <xdr:row>1</xdr:row>
      <xdr:rowOff>57151</xdr:rowOff>
    </xdr:from>
    <xdr:to>
      <xdr:col>1</xdr:col>
      <xdr:colOff>1096128</xdr:colOff>
      <xdr:row>5</xdr:row>
      <xdr:rowOff>152401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FFA63CC-576F-4C25-A8AA-8AF8002D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2" y="342901"/>
          <a:ext cx="2669386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I/FLUSSI%20PMAX-CON-TFA-CLM/AT%202026-2027/corrispettivi%20variabili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3">
          <cell r="C23" t="str">
            <v>Rete Distribuzione</v>
          </cell>
        </row>
        <row r="25">
          <cell r="D25">
            <v>5.1336800000000009E-2</v>
          </cell>
        </row>
        <row r="26">
          <cell r="D26">
            <v>7.752980000000001E-2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ADD3-B947-4B9F-9BF3-E6C6AA83F8A5}">
  <dimension ref="A2:V277"/>
  <sheetViews>
    <sheetView tabSelected="1" zoomScale="50" zoomScaleNormal="50" workbookViewId="0">
      <pane ySplit="8" topLeftCell="A9" activePane="bottomLeft" state="frozen"/>
      <selection pane="bottomLeft" activeCell="Q271" sqref="Q271"/>
    </sheetView>
  </sheetViews>
  <sheetFormatPr defaultColWidth="45.26953125" defaultRowHeight="22" x14ac:dyDescent="0.5"/>
  <cols>
    <col min="1" max="1" width="30.453125" style="2" customWidth="1"/>
    <col min="2" max="2" width="63" style="2" customWidth="1"/>
    <col min="3" max="3" width="28.453125" style="2" customWidth="1"/>
    <col min="4" max="4" width="20.1796875" style="2" bestFit="1" customWidth="1"/>
    <col min="5" max="5" width="17.81640625" style="2" customWidth="1"/>
    <col min="6" max="6" width="31.26953125" style="2" customWidth="1"/>
    <col min="7" max="8" width="28.54296875" style="2" customWidth="1"/>
    <col min="9" max="9" width="37.26953125" style="2" customWidth="1"/>
    <col min="10" max="10" width="22.7265625" style="2" bestFit="1" customWidth="1"/>
    <col min="11" max="11" width="20.453125" style="2" bestFit="1" customWidth="1"/>
    <col min="12" max="12" width="17.54296875" style="2" customWidth="1"/>
    <col min="13" max="13" width="15.1796875" style="2" customWidth="1"/>
    <col min="14" max="14" width="25.7265625" style="2" customWidth="1"/>
    <col min="15" max="15" width="31.1796875" style="6" customWidth="1"/>
    <col min="16" max="16" width="22.26953125" style="2" bestFit="1" customWidth="1"/>
    <col min="17" max="17" width="23.81640625" style="2" customWidth="1"/>
    <col min="18" max="18" width="29.1796875" style="2" customWidth="1"/>
    <col min="19" max="19" width="15.54296875" style="2" customWidth="1"/>
    <col min="20" max="20" width="44.1796875" style="2" customWidth="1"/>
    <col min="21" max="21" width="20.7265625" style="2" customWidth="1"/>
    <col min="22" max="22" width="28.7265625" style="2" customWidth="1"/>
    <col min="23" max="16384" width="45.26953125" style="2"/>
  </cols>
  <sheetData>
    <row r="2" spans="1:22" x14ac:dyDescent="0.5">
      <c r="C2" s="25" t="s">
        <v>595</v>
      </c>
      <c r="D2" s="25"/>
      <c r="E2" s="25"/>
      <c r="F2" s="25"/>
      <c r="G2" s="25"/>
      <c r="H2" s="25"/>
      <c r="I2" s="25"/>
      <c r="J2" s="25"/>
      <c r="K2" s="25"/>
      <c r="L2" s="25"/>
    </row>
    <row r="3" spans="1:22" ht="28.5" customHeight="1" x14ac:dyDescent="0.5">
      <c r="B3" s="3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  <c r="N3" s="1"/>
      <c r="O3" s="1"/>
      <c r="P3" s="1"/>
      <c r="Q3" s="1"/>
      <c r="R3" s="1"/>
      <c r="S3" s="1"/>
      <c r="T3" s="1"/>
      <c r="U3" s="1"/>
    </row>
    <row r="4" spans="1:22" ht="28.5" customHeight="1" x14ac:dyDescent="0.5">
      <c r="C4" s="25"/>
      <c r="D4" s="25"/>
      <c r="E4" s="25"/>
      <c r="F4" s="25"/>
      <c r="G4" s="25"/>
      <c r="H4" s="25"/>
      <c r="I4" s="25"/>
      <c r="J4" s="25"/>
      <c r="K4" s="25"/>
      <c r="L4" s="25"/>
      <c r="O4" s="2"/>
    </row>
    <row r="5" spans="1:22" ht="22.5" customHeight="1" x14ac:dyDescent="0.5">
      <c r="B5" s="3"/>
      <c r="C5" s="24"/>
      <c r="D5" s="24"/>
      <c r="E5" s="24"/>
      <c r="F5" s="24"/>
      <c r="G5" s="24"/>
      <c r="H5" s="24"/>
      <c r="I5" s="24"/>
      <c r="J5" s="24"/>
      <c r="K5" s="24"/>
      <c r="L5" s="24"/>
      <c r="M5" s="3"/>
      <c r="N5" s="3"/>
      <c r="O5" s="22" t="s">
        <v>17</v>
      </c>
      <c r="P5" s="26">
        <f>CEILING(SUM($P$9:$P$28672)/3,10)</f>
        <v>0</v>
      </c>
      <c r="Q5" s="27"/>
      <c r="R5" s="28"/>
      <c r="S5" s="3"/>
    </row>
    <row r="6" spans="1:22" x14ac:dyDescent="0.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2" t="s">
        <v>18</v>
      </c>
      <c r="P6" s="26">
        <f>IF(CEILING(SUM($R$9:$R$28672),10)&lt;P5,CEILING(SUM($R$10:$R$28672),10),P5)</f>
        <v>0</v>
      </c>
      <c r="Q6" s="27"/>
      <c r="R6" s="28"/>
      <c r="S6" s="3"/>
    </row>
    <row r="7" spans="1:22" x14ac:dyDescent="0.5">
      <c r="O7" s="2"/>
    </row>
    <row r="8" spans="1:22" s="4" customFormat="1" ht="138" customHeight="1" x14ac:dyDescent="0.35">
      <c r="A8" s="11" t="s">
        <v>0</v>
      </c>
      <c r="B8" s="11" t="s">
        <v>1</v>
      </c>
      <c r="C8" s="11" t="s">
        <v>2</v>
      </c>
      <c r="D8" s="11" t="s">
        <v>555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19</v>
      </c>
      <c r="K8" s="11" t="s">
        <v>9</v>
      </c>
      <c r="L8" s="11" t="s">
        <v>10</v>
      </c>
      <c r="M8" s="11" t="s">
        <v>11</v>
      </c>
      <c r="N8" s="11" t="s">
        <v>12</v>
      </c>
      <c r="O8" s="23" t="s">
        <v>13</v>
      </c>
      <c r="P8" s="23" t="s">
        <v>14</v>
      </c>
      <c r="Q8" s="23" t="s">
        <v>15</v>
      </c>
      <c r="R8" s="23" t="s">
        <v>16</v>
      </c>
      <c r="T8" s="5"/>
      <c r="U8" s="5"/>
      <c r="V8" s="5"/>
    </row>
    <row r="9" spans="1:22" s="5" customFormat="1" x14ac:dyDescent="0.35">
      <c r="A9" s="12" t="s">
        <v>20</v>
      </c>
      <c r="B9" s="12" t="s">
        <v>289</v>
      </c>
      <c r="C9" s="13">
        <v>35209</v>
      </c>
      <c r="D9" s="14" t="s">
        <v>3</v>
      </c>
      <c r="E9" s="14">
        <v>7.84</v>
      </c>
      <c r="F9" s="14" t="s">
        <v>557</v>
      </c>
      <c r="G9" s="14" t="s">
        <v>562</v>
      </c>
      <c r="H9" s="14" t="s">
        <v>567</v>
      </c>
      <c r="I9" s="14" t="s">
        <v>568</v>
      </c>
      <c r="J9" s="14" t="s">
        <v>578</v>
      </c>
      <c r="K9" s="14">
        <v>11</v>
      </c>
      <c r="L9" s="14">
        <v>11.092000000000001</v>
      </c>
      <c r="M9" s="14">
        <v>75</v>
      </c>
      <c r="N9" s="14">
        <v>12.1</v>
      </c>
      <c r="O9" s="7">
        <v>0</v>
      </c>
      <c r="P9" s="8">
        <f>ROUND((IF(E9&lt;15,(4.06335*O9)/365*92,(4.264574*O9)/365*92)+IF(E9&lt;15,(4.277733*O9)/365*273,(4.48466*O9)/365*273)),2)</f>
        <v>0</v>
      </c>
      <c r="Q9" s="9">
        <f>IF(F9=[1]sheet1!$C$23,[1]sheet1!$D$25,[1]sheet1!$D$26)</f>
        <v>5.1336800000000009E-2</v>
      </c>
      <c r="R9" s="10">
        <f>Q9*O9*30</f>
        <v>0</v>
      </c>
    </row>
    <row r="10" spans="1:22" s="5" customFormat="1" x14ac:dyDescent="0.35">
      <c r="A10" s="12" t="s">
        <v>21</v>
      </c>
      <c r="B10" s="12" t="s">
        <v>290</v>
      </c>
      <c r="C10" s="13">
        <v>13300</v>
      </c>
      <c r="D10" s="14" t="s">
        <v>3</v>
      </c>
      <c r="E10" s="14">
        <v>0.08</v>
      </c>
      <c r="F10" s="14" t="s">
        <v>557</v>
      </c>
      <c r="G10" s="14" t="s">
        <v>563</v>
      </c>
      <c r="H10" s="14" t="s">
        <v>569</v>
      </c>
      <c r="I10" s="14" t="s">
        <v>570</v>
      </c>
      <c r="J10" s="14" t="s">
        <v>579</v>
      </c>
      <c r="K10" s="14">
        <v>11</v>
      </c>
      <c r="L10" s="14">
        <v>11.092000000000001</v>
      </c>
      <c r="M10" s="14">
        <v>70</v>
      </c>
      <c r="N10" s="14">
        <v>12.1</v>
      </c>
      <c r="O10" s="7">
        <v>0</v>
      </c>
      <c r="P10" s="8">
        <f t="shared" ref="P10:P70" si="0">ROUND((IF(E10&lt;15,(4.06335*O10)/365*92,(4.264574*O10)/365*92)+IF(E10&lt;15,(4.277733*O10)/365*273,(4.48466*O10)/365*273)),2)</f>
        <v>0</v>
      </c>
      <c r="Q10" s="9">
        <f>IF(F10=[1]sheet1!$C$23,[1]sheet1!$D$25,[1]sheet1!$D$26)</f>
        <v>5.1336800000000009E-2</v>
      </c>
      <c r="R10" s="10">
        <f t="shared" ref="R10:R70" si="1">Q10*O10*30</f>
        <v>0</v>
      </c>
    </row>
    <row r="11" spans="1:22" s="5" customFormat="1" x14ac:dyDescent="0.35">
      <c r="A11" s="12" t="s">
        <v>22</v>
      </c>
      <c r="B11" s="12" t="s">
        <v>291</v>
      </c>
      <c r="C11" s="13">
        <v>28063</v>
      </c>
      <c r="D11" s="14" t="s">
        <v>3</v>
      </c>
      <c r="E11" s="14">
        <v>2.57</v>
      </c>
      <c r="F11" s="14" t="s">
        <v>557</v>
      </c>
      <c r="G11" s="14" t="s">
        <v>563</v>
      </c>
      <c r="H11" s="14" t="s">
        <v>567</v>
      </c>
      <c r="I11" s="14" t="s">
        <v>568</v>
      </c>
      <c r="J11" s="14" t="s">
        <v>580</v>
      </c>
      <c r="K11" s="14">
        <v>11</v>
      </c>
      <c r="L11" s="14">
        <v>11.092000000000001</v>
      </c>
      <c r="M11" s="14">
        <v>70</v>
      </c>
      <c r="N11" s="14">
        <v>12.1</v>
      </c>
      <c r="O11" s="7">
        <v>0</v>
      </c>
      <c r="P11" s="8">
        <f t="shared" si="0"/>
        <v>0</v>
      </c>
      <c r="Q11" s="9">
        <f>IF(F11=[1]sheet1!$C$23,[1]sheet1!$D$25,[1]sheet1!$D$26)</f>
        <v>5.1336800000000009E-2</v>
      </c>
      <c r="R11" s="10">
        <f t="shared" si="1"/>
        <v>0</v>
      </c>
    </row>
    <row r="12" spans="1:22" s="5" customFormat="1" x14ac:dyDescent="0.35">
      <c r="A12" s="12" t="s">
        <v>23</v>
      </c>
      <c r="B12" s="12" t="s">
        <v>292</v>
      </c>
      <c r="C12" s="13">
        <v>10586</v>
      </c>
      <c r="D12" s="14" t="s">
        <v>3</v>
      </c>
      <c r="E12" s="14">
        <v>5.27</v>
      </c>
      <c r="F12" s="14" t="s">
        <v>557</v>
      </c>
      <c r="G12" s="14" t="s">
        <v>563</v>
      </c>
      <c r="H12" s="14" t="s">
        <v>567</v>
      </c>
      <c r="I12" s="14" t="s">
        <v>568</v>
      </c>
      <c r="J12" s="14" t="s">
        <v>580</v>
      </c>
      <c r="K12" s="14">
        <v>11</v>
      </c>
      <c r="L12" s="14">
        <v>11.092000000000001</v>
      </c>
      <c r="M12" s="14">
        <v>70</v>
      </c>
      <c r="N12" s="14">
        <v>12.1</v>
      </c>
      <c r="O12" s="7">
        <v>0</v>
      </c>
      <c r="P12" s="8">
        <f t="shared" si="0"/>
        <v>0</v>
      </c>
      <c r="Q12" s="9">
        <f>IF(F12=[1]sheet1!$C$23,[1]sheet1!$D$25,[1]sheet1!$D$26)</f>
        <v>5.1336800000000009E-2</v>
      </c>
      <c r="R12" s="10">
        <f t="shared" si="1"/>
        <v>0</v>
      </c>
    </row>
    <row r="13" spans="1:22" s="5" customFormat="1" x14ac:dyDescent="0.35">
      <c r="A13" s="12" t="s">
        <v>24</v>
      </c>
      <c r="B13" s="12" t="s">
        <v>293</v>
      </c>
      <c r="C13" s="13">
        <v>39192</v>
      </c>
      <c r="D13" s="14" t="s">
        <v>3</v>
      </c>
      <c r="E13" s="14">
        <v>0.03</v>
      </c>
      <c r="F13" s="14" t="s">
        <v>557</v>
      </c>
      <c r="G13" s="14" t="s">
        <v>563</v>
      </c>
      <c r="H13" s="14" t="s">
        <v>567</v>
      </c>
      <c r="I13" s="14" t="s">
        <v>568</v>
      </c>
      <c r="J13" s="14" t="s">
        <v>580</v>
      </c>
      <c r="K13" s="14">
        <v>11</v>
      </c>
      <c r="L13" s="14">
        <v>11.092000000000001</v>
      </c>
      <c r="M13" s="14">
        <v>70</v>
      </c>
      <c r="N13" s="14">
        <v>12.1</v>
      </c>
      <c r="O13" s="7">
        <v>0</v>
      </c>
      <c r="P13" s="8">
        <f t="shared" si="0"/>
        <v>0</v>
      </c>
      <c r="Q13" s="9">
        <f>IF(F13=[1]sheet1!$C$23,[1]sheet1!$D$25,[1]sheet1!$D$26)</f>
        <v>5.1336800000000009E-2</v>
      </c>
      <c r="R13" s="10">
        <f t="shared" si="1"/>
        <v>0</v>
      </c>
    </row>
    <row r="14" spans="1:22" s="5" customFormat="1" x14ac:dyDescent="0.35">
      <c r="A14" s="12" t="s">
        <v>25</v>
      </c>
      <c r="B14" s="12" t="s">
        <v>294</v>
      </c>
      <c r="C14" s="13">
        <v>127123</v>
      </c>
      <c r="D14" s="14" t="s">
        <v>3</v>
      </c>
      <c r="E14" s="14">
        <v>0.94</v>
      </c>
      <c r="F14" s="14" t="s">
        <v>557</v>
      </c>
      <c r="G14" s="14" t="s">
        <v>562</v>
      </c>
      <c r="H14" s="14" t="s">
        <v>567</v>
      </c>
      <c r="I14" s="14" t="s">
        <v>570</v>
      </c>
      <c r="J14" s="14" t="s">
        <v>579</v>
      </c>
      <c r="K14" s="14">
        <v>11</v>
      </c>
      <c r="L14" s="14">
        <v>11.092000000000001</v>
      </c>
      <c r="M14" s="14">
        <v>70</v>
      </c>
      <c r="N14" s="14">
        <v>12.1</v>
      </c>
      <c r="O14" s="7">
        <v>0</v>
      </c>
      <c r="P14" s="8">
        <f t="shared" si="0"/>
        <v>0</v>
      </c>
      <c r="Q14" s="9">
        <f>IF(F14=[1]sheet1!$C$23,[1]sheet1!$D$25,[1]sheet1!$D$26)</f>
        <v>5.1336800000000009E-2</v>
      </c>
      <c r="R14" s="10">
        <f t="shared" si="1"/>
        <v>0</v>
      </c>
    </row>
    <row r="15" spans="1:22" s="5" customFormat="1" x14ac:dyDescent="0.35">
      <c r="A15" s="12" t="s">
        <v>26</v>
      </c>
      <c r="B15" s="12" t="s">
        <v>295</v>
      </c>
      <c r="C15" s="13">
        <v>38330</v>
      </c>
      <c r="D15" s="14" t="s">
        <v>3</v>
      </c>
      <c r="E15" s="14">
        <v>8.59</v>
      </c>
      <c r="F15" s="14" t="s">
        <v>557</v>
      </c>
      <c r="G15" s="14" t="s">
        <v>562</v>
      </c>
      <c r="H15" s="14" t="s">
        <v>567</v>
      </c>
      <c r="I15" s="14" t="s">
        <v>570</v>
      </c>
      <c r="J15" s="14" t="s">
        <v>581</v>
      </c>
      <c r="K15" s="14">
        <v>11</v>
      </c>
      <c r="L15" s="14">
        <v>11.092000000000001</v>
      </c>
      <c r="M15" s="14">
        <v>70</v>
      </c>
      <c r="N15" s="14">
        <v>12.1</v>
      </c>
      <c r="O15" s="7">
        <v>0</v>
      </c>
      <c r="P15" s="8">
        <f t="shared" si="0"/>
        <v>0</v>
      </c>
      <c r="Q15" s="9">
        <f>IF(F15=[1]sheet1!$C$23,[1]sheet1!$D$25,[1]sheet1!$D$26)</f>
        <v>5.1336800000000009E-2</v>
      </c>
      <c r="R15" s="10">
        <f t="shared" si="1"/>
        <v>0</v>
      </c>
    </row>
    <row r="16" spans="1:22" s="5" customFormat="1" x14ac:dyDescent="0.35">
      <c r="A16" s="12" t="s">
        <v>27</v>
      </c>
      <c r="B16" s="12" t="s">
        <v>296</v>
      </c>
      <c r="C16" s="13">
        <v>6540</v>
      </c>
      <c r="D16" s="14" t="s">
        <v>3</v>
      </c>
      <c r="E16" s="14">
        <v>0.56999999999999995</v>
      </c>
      <c r="F16" s="14" t="s">
        <v>558</v>
      </c>
      <c r="G16" s="14" t="s">
        <v>562</v>
      </c>
      <c r="H16" s="14" t="s">
        <v>567</v>
      </c>
      <c r="I16" s="14" t="s">
        <v>311</v>
      </c>
      <c r="J16" s="14" t="s">
        <v>311</v>
      </c>
      <c r="K16" s="14">
        <v>11</v>
      </c>
      <c r="L16" s="14">
        <v>11.092000000000001</v>
      </c>
      <c r="M16" s="14">
        <v>70</v>
      </c>
      <c r="N16" s="14">
        <v>25</v>
      </c>
      <c r="O16" s="7">
        <v>0</v>
      </c>
      <c r="P16" s="8">
        <f t="shared" si="0"/>
        <v>0</v>
      </c>
      <c r="Q16" s="9">
        <f>IF(F16=[1]sheet1!$C$23,[1]sheet1!$D$25,[1]sheet1!$D$26)</f>
        <v>7.752980000000001E-2</v>
      </c>
      <c r="R16" s="10">
        <f t="shared" si="1"/>
        <v>0</v>
      </c>
    </row>
    <row r="17" spans="1:18" s="5" customFormat="1" x14ac:dyDescent="0.35">
      <c r="A17" s="12" t="s">
        <v>28</v>
      </c>
      <c r="B17" s="12" t="s">
        <v>297</v>
      </c>
      <c r="C17" s="13">
        <v>7928</v>
      </c>
      <c r="D17" s="14" t="s">
        <v>3</v>
      </c>
      <c r="E17" s="14">
        <v>1.53</v>
      </c>
      <c r="F17" s="14" t="s">
        <v>557</v>
      </c>
      <c r="G17" s="14" t="s">
        <v>562</v>
      </c>
      <c r="H17" s="14" t="s">
        <v>567</v>
      </c>
      <c r="I17" s="14" t="s">
        <v>570</v>
      </c>
      <c r="J17" s="14" t="s">
        <v>581</v>
      </c>
      <c r="K17" s="14">
        <v>11</v>
      </c>
      <c r="L17" s="14">
        <v>11.092000000000001</v>
      </c>
      <c r="M17" s="14">
        <v>70</v>
      </c>
      <c r="N17" s="14">
        <v>12.1</v>
      </c>
      <c r="O17" s="7">
        <v>0</v>
      </c>
      <c r="P17" s="8">
        <f t="shared" si="0"/>
        <v>0</v>
      </c>
      <c r="Q17" s="9">
        <f>IF(F17=[1]sheet1!$C$23,[1]sheet1!$D$25,[1]sheet1!$D$26)</f>
        <v>5.1336800000000009E-2</v>
      </c>
      <c r="R17" s="10">
        <f t="shared" si="1"/>
        <v>0</v>
      </c>
    </row>
    <row r="18" spans="1:18" s="5" customFormat="1" x14ac:dyDescent="0.35">
      <c r="A18" s="12" t="s">
        <v>29</v>
      </c>
      <c r="B18" s="12" t="s">
        <v>298</v>
      </c>
      <c r="C18" s="13">
        <v>25824</v>
      </c>
      <c r="D18" s="14" t="s">
        <v>3</v>
      </c>
      <c r="E18" s="14">
        <v>0.38</v>
      </c>
      <c r="F18" s="14" t="s">
        <v>557</v>
      </c>
      <c r="G18" s="14" t="s">
        <v>562</v>
      </c>
      <c r="H18" s="14" t="s">
        <v>567</v>
      </c>
      <c r="I18" s="14" t="s">
        <v>570</v>
      </c>
      <c r="J18" s="14" t="s">
        <v>581</v>
      </c>
      <c r="K18" s="14">
        <v>11</v>
      </c>
      <c r="L18" s="14">
        <v>11.092000000000001</v>
      </c>
      <c r="M18" s="14">
        <v>70</v>
      </c>
      <c r="N18" s="14">
        <v>12.1</v>
      </c>
      <c r="O18" s="7">
        <v>0</v>
      </c>
      <c r="P18" s="8">
        <f t="shared" si="0"/>
        <v>0</v>
      </c>
      <c r="Q18" s="9">
        <f>IF(F18=[1]sheet1!$C$23,[1]sheet1!$D$25,[1]sheet1!$D$26)</f>
        <v>5.1336800000000009E-2</v>
      </c>
      <c r="R18" s="10">
        <f t="shared" si="1"/>
        <v>0</v>
      </c>
    </row>
    <row r="19" spans="1:18" s="5" customFormat="1" x14ac:dyDescent="0.35">
      <c r="A19" s="12" t="s">
        <v>30</v>
      </c>
      <c r="B19" s="12" t="s">
        <v>299</v>
      </c>
      <c r="C19" s="13">
        <v>400000</v>
      </c>
      <c r="D19" s="14" t="s">
        <v>3</v>
      </c>
      <c r="E19" s="14">
        <v>0.67</v>
      </c>
      <c r="F19" s="14" t="s">
        <v>557</v>
      </c>
      <c r="G19" s="14" t="s">
        <v>563</v>
      </c>
      <c r="H19" s="14" t="s">
        <v>567</v>
      </c>
      <c r="I19" s="14" t="s">
        <v>568</v>
      </c>
      <c r="J19" s="14" t="s">
        <v>580</v>
      </c>
      <c r="K19" s="14">
        <v>11</v>
      </c>
      <c r="L19" s="14">
        <v>11.092000000000001</v>
      </c>
      <c r="M19" s="14">
        <v>70</v>
      </c>
      <c r="N19" s="14">
        <v>12.1</v>
      </c>
      <c r="O19" s="7">
        <v>0</v>
      </c>
      <c r="P19" s="8">
        <f t="shared" si="0"/>
        <v>0</v>
      </c>
      <c r="Q19" s="9">
        <f>IF(F19=[1]sheet1!$C$23,[1]sheet1!$D$25,[1]sheet1!$D$26)</f>
        <v>5.1336800000000009E-2</v>
      </c>
      <c r="R19" s="10">
        <f t="shared" si="1"/>
        <v>0</v>
      </c>
    </row>
    <row r="20" spans="1:18" s="5" customFormat="1" x14ac:dyDescent="0.35">
      <c r="A20" s="12" t="s">
        <v>31</v>
      </c>
      <c r="B20" s="12" t="s">
        <v>300</v>
      </c>
      <c r="C20" s="13">
        <v>214040</v>
      </c>
      <c r="D20" s="14" t="s">
        <v>3</v>
      </c>
      <c r="E20" s="14">
        <v>2.2799999999999998</v>
      </c>
      <c r="F20" s="14" t="s">
        <v>557</v>
      </c>
      <c r="G20" s="14" t="s">
        <v>563</v>
      </c>
      <c r="H20" s="14" t="s">
        <v>567</v>
      </c>
      <c r="I20" s="14" t="s">
        <v>570</v>
      </c>
      <c r="J20" s="14" t="s">
        <v>581</v>
      </c>
      <c r="K20" s="14">
        <v>11</v>
      </c>
      <c r="L20" s="14">
        <v>11.092000000000001</v>
      </c>
      <c r="M20" s="14">
        <v>70</v>
      </c>
      <c r="N20" s="14">
        <v>12.1</v>
      </c>
      <c r="O20" s="7">
        <v>0</v>
      </c>
      <c r="P20" s="8">
        <f t="shared" si="0"/>
        <v>0</v>
      </c>
      <c r="Q20" s="9">
        <f>IF(F20=[1]sheet1!$C$23,[1]sheet1!$D$25,[1]sheet1!$D$26)</f>
        <v>5.1336800000000009E-2</v>
      </c>
      <c r="R20" s="10">
        <f t="shared" si="1"/>
        <v>0</v>
      </c>
    </row>
    <row r="21" spans="1:18" s="5" customFormat="1" x14ac:dyDescent="0.35">
      <c r="A21" s="12" t="s">
        <v>32</v>
      </c>
      <c r="B21" s="12" t="s">
        <v>301</v>
      </c>
      <c r="C21" s="13">
        <v>130000</v>
      </c>
      <c r="D21" s="14" t="s">
        <v>3</v>
      </c>
      <c r="E21" s="14">
        <v>0.24</v>
      </c>
      <c r="F21" s="14" t="s">
        <v>557</v>
      </c>
      <c r="G21" s="14" t="s">
        <v>562</v>
      </c>
      <c r="H21" s="14" t="s">
        <v>567</v>
      </c>
      <c r="I21" s="14" t="s">
        <v>570</v>
      </c>
      <c r="J21" s="14" t="s">
        <v>581</v>
      </c>
      <c r="K21" s="14">
        <v>11</v>
      </c>
      <c r="L21" s="14">
        <v>11.092000000000001</v>
      </c>
      <c r="M21" s="14">
        <v>70</v>
      </c>
      <c r="N21" s="14">
        <v>12.1</v>
      </c>
      <c r="O21" s="7">
        <v>0</v>
      </c>
      <c r="P21" s="8">
        <f t="shared" si="0"/>
        <v>0</v>
      </c>
      <c r="Q21" s="9">
        <f>IF(F21=[1]sheet1!$C$23,[1]sheet1!$D$25,[1]sheet1!$D$26)</f>
        <v>5.1336800000000009E-2</v>
      </c>
      <c r="R21" s="10">
        <f t="shared" si="1"/>
        <v>0</v>
      </c>
    </row>
    <row r="22" spans="1:18" s="5" customFormat="1" x14ac:dyDescent="0.35">
      <c r="A22" s="12" t="s">
        <v>33</v>
      </c>
      <c r="B22" s="12" t="s">
        <v>302</v>
      </c>
      <c r="C22" s="13">
        <v>50904</v>
      </c>
      <c r="D22" s="14" t="s">
        <v>3</v>
      </c>
      <c r="E22" s="14">
        <v>2.09</v>
      </c>
      <c r="F22" s="14" t="s">
        <v>557</v>
      </c>
      <c r="G22" s="14" t="s">
        <v>563</v>
      </c>
      <c r="H22" s="14" t="s">
        <v>567</v>
      </c>
      <c r="I22" s="14" t="s">
        <v>570</v>
      </c>
      <c r="J22" s="14" t="s">
        <v>581</v>
      </c>
      <c r="K22" s="14">
        <v>11</v>
      </c>
      <c r="L22" s="14">
        <v>11.08</v>
      </c>
      <c r="M22" s="14">
        <v>70</v>
      </c>
      <c r="N22" s="14">
        <v>12.1</v>
      </c>
      <c r="O22" s="7">
        <v>0</v>
      </c>
      <c r="P22" s="8">
        <f t="shared" si="0"/>
        <v>0</v>
      </c>
      <c r="Q22" s="9">
        <f>IF(F22=[1]sheet1!$C$23,[1]sheet1!$D$25,[1]sheet1!$D$26)</f>
        <v>5.1336800000000009E-2</v>
      </c>
      <c r="R22" s="10">
        <f t="shared" si="1"/>
        <v>0</v>
      </c>
    </row>
    <row r="23" spans="1:18" s="5" customFormat="1" x14ac:dyDescent="0.35">
      <c r="A23" s="12" t="s">
        <v>34</v>
      </c>
      <c r="B23" s="12" t="s">
        <v>303</v>
      </c>
      <c r="C23" s="13">
        <v>28000</v>
      </c>
      <c r="D23" s="14" t="s">
        <v>3</v>
      </c>
      <c r="E23" s="14">
        <v>2.11</v>
      </c>
      <c r="F23" s="14" t="s">
        <v>557</v>
      </c>
      <c r="G23" s="14" t="s">
        <v>563</v>
      </c>
      <c r="H23" s="14" t="s">
        <v>567</v>
      </c>
      <c r="I23" s="14" t="s">
        <v>568</v>
      </c>
      <c r="J23" s="14" t="s">
        <v>582</v>
      </c>
      <c r="K23" s="14">
        <v>11</v>
      </c>
      <c r="L23" s="14">
        <v>11.092000000000001</v>
      </c>
      <c r="M23" s="14">
        <v>70</v>
      </c>
      <c r="N23" s="14">
        <v>12.1</v>
      </c>
      <c r="O23" s="7">
        <v>0</v>
      </c>
      <c r="P23" s="8">
        <f t="shared" si="0"/>
        <v>0</v>
      </c>
      <c r="Q23" s="9">
        <f>IF(F23=[1]sheet1!$C$23,[1]sheet1!$D$25,[1]sheet1!$D$26)</f>
        <v>5.1336800000000009E-2</v>
      </c>
      <c r="R23" s="10">
        <f t="shared" si="1"/>
        <v>0</v>
      </c>
    </row>
    <row r="24" spans="1:18" s="5" customFormat="1" x14ac:dyDescent="0.35">
      <c r="A24" s="12" t="s">
        <v>35</v>
      </c>
      <c r="B24" s="12" t="s">
        <v>304</v>
      </c>
      <c r="C24" s="13">
        <v>403500</v>
      </c>
      <c r="D24" s="14" t="s">
        <v>3</v>
      </c>
      <c r="E24" s="14">
        <v>5.05</v>
      </c>
      <c r="F24" s="14" t="s">
        <v>557</v>
      </c>
      <c r="G24" s="14" t="s">
        <v>562</v>
      </c>
      <c r="H24" s="14" t="s">
        <v>567</v>
      </c>
      <c r="I24" s="14" t="s">
        <v>570</v>
      </c>
      <c r="J24" s="14" t="s">
        <v>581</v>
      </c>
      <c r="K24" s="14">
        <v>11</v>
      </c>
      <c r="L24" s="14">
        <v>11.092000000000001</v>
      </c>
      <c r="M24" s="14">
        <v>60</v>
      </c>
      <c r="N24" s="14">
        <v>12.1</v>
      </c>
      <c r="O24" s="7">
        <v>0</v>
      </c>
      <c r="P24" s="8">
        <f t="shared" si="0"/>
        <v>0</v>
      </c>
      <c r="Q24" s="9">
        <f>IF(F24=[1]sheet1!$C$23,[1]sheet1!$D$25,[1]sheet1!$D$26)</f>
        <v>5.1336800000000009E-2</v>
      </c>
      <c r="R24" s="10">
        <f t="shared" si="1"/>
        <v>0</v>
      </c>
    </row>
    <row r="25" spans="1:18" s="5" customFormat="1" x14ac:dyDescent="0.35">
      <c r="A25" s="12" t="s">
        <v>36</v>
      </c>
      <c r="B25" s="12" t="s">
        <v>305</v>
      </c>
      <c r="C25" s="13">
        <v>16800</v>
      </c>
      <c r="D25" s="14" t="s">
        <v>3</v>
      </c>
      <c r="E25" s="14">
        <v>3.08</v>
      </c>
      <c r="F25" s="14" t="s">
        <v>559</v>
      </c>
      <c r="G25" s="14" t="s">
        <v>562</v>
      </c>
      <c r="H25" s="14" t="s">
        <v>569</v>
      </c>
      <c r="I25" s="14" t="s">
        <v>311</v>
      </c>
      <c r="J25" s="14" t="s">
        <v>311</v>
      </c>
      <c r="K25" s="14">
        <v>11</v>
      </c>
      <c r="L25" s="14">
        <v>11.092000000000001</v>
      </c>
      <c r="M25" s="14">
        <v>60</v>
      </c>
      <c r="N25" s="14">
        <v>12.1</v>
      </c>
      <c r="O25" s="7">
        <v>0</v>
      </c>
      <c r="P25" s="8">
        <f t="shared" si="0"/>
        <v>0</v>
      </c>
      <c r="Q25" s="9">
        <f>IF(F25=[1]sheet1!$C$23,[1]sheet1!$D$25,[1]sheet1!$D$26)</f>
        <v>7.752980000000001E-2</v>
      </c>
      <c r="R25" s="10">
        <f t="shared" si="1"/>
        <v>0</v>
      </c>
    </row>
    <row r="26" spans="1:18" s="5" customFormat="1" x14ac:dyDescent="0.35">
      <c r="A26" s="12" t="s">
        <v>37</v>
      </c>
      <c r="B26" s="12" t="s">
        <v>306</v>
      </c>
      <c r="C26" s="13">
        <v>217321</v>
      </c>
      <c r="D26" s="14" t="s">
        <v>3</v>
      </c>
      <c r="E26" s="14">
        <v>9.2799999999999994</v>
      </c>
      <c r="F26" s="14" t="s">
        <v>557</v>
      </c>
      <c r="G26" s="14" t="s">
        <v>562</v>
      </c>
      <c r="H26" s="14" t="s">
        <v>567</v>
      </c>
      <c r="I26" s="14" t="s">
        <v>568</v>
      </c>
      <c r="J26" s="14" t="s">
        <v>580</v>
      </c>
      <c r="K26" s="14">
        <v>11</v>
      </c>
      <c r="L26" s="14">
        <v>11.092000000000001</v>
      </c>
      <c r="M26" s="14">
        <v>60</v>
      </c>
      <c r="N26" s="14">
        <v>12.1</v>
      </c>
      <c r="O26" s="7">
        <v>0</v>
      </c>
      <c r="P26" s="8">
        <f t="shared" si="0"/>
        <v>0</v>
      </c>
      <c r="Q26" s="9">
        <f>IF(F26=[1]sheet1!$C$23,[1]sheet1!$D$25,[1]sheet1!$D$26)</f>
        <v>5.1336800000000009E-2</v>
      </c>
      <c r="R26" s="10">
        <f t="shared" si="1"/>
        <v>0</v>
      </c>
    </row>
    <row r="27" spans="1:18" s="5" customFormat="1" x14ac:dyDescent="0.35">
      <c r="A27" s="12" t="s">
        <v>38</v>
      </c>
      <c r="B27" s="12" t="s">
        <v>307</v>
      </c>
      <c r="C27" s="13">
        <v>13290</v>
      </c>
      <c r="D27" s="14" t="s">
        <v>3</v>
      </c>
      <c r="E27" s="14">
        <v>15.1</v>
      </c>
      <c r="F27" s="14" t="s">
        <v>557</v>
      </c>
      <c r="G27" s="14" t="s">
        <v>562</v>
      </c>
      <c r="H27" s="14" t="s">
        <v>567</v>
      </c>
      <c r="I27" s="14" t="s">
        <v>568</v>
      </c>
      <c r="J27" s="14" t="s">
        <v>578</v>
      </c>
      <c r="K27" s="14">
        <v>11</v>
      </c>
      <c r="L27" s="14">
        <v>11.092000000000001</v>
      </c>
      <c r="M27" s="14">
        <v>60</v>
      </c>
      <c r="N27" s="14">
        <v>12.1</v>
      </c>
      <c r="O27" s="7">
        <v>0</v>
      </c>
      <c r="P27" s="8">
        <f t="shared" si="0"/>
        <v>0</v>
      </c>
      <c r="Q27" s="9">
        <f>IF(F27=[1]sheet1!$C$23,[1]sheet1!$D$25,[1]sheet1!$D$26)</f>
        <v>5.1336800000000009E-2</v>
      </c>
      <c r="R27" s="10">
        <f t="shared" si="1"/>
        <v>0</v>
      </c>
    </row>
    <row r="28" spans="1:18" s="5" customFormat="1" x14ac:dyDescent="0.35">
      <c r="A28" s="12" t="s">
        <v>39</v>
      </c>
      <c r="B28" s="12" t="s">
        <v>308</v>
      </c>
      <c r="C28" s="13">
        <v>24655</v>
      </c>
      <c r="D28" s="14" t="s">
        <v>3</v>
      </c>
      <c r="E28" s="14">
        <v>15.1</v>
      </c>
      <c r="F28" s="14" t="s">
        <v>557</v>
      </c>
      <c r="G28" s="14" t="s">
        <v>562</v>
      </c>
      <c r="H28" s="14" t="s">
        <v>567</v>
      </c>
      <c r="I28" s="14" t="s">
        <v>568</v>
      </c>
      <c r="J28" s="14" t="s">
        <v>580</v>
      </c>
      <c r="K28" s="14">
        <v>11</v>
      </c>
      <c r="L28" s="14">
        <v>11.092000000000001</v>
      </c>
      <c r="M28" s="14">
        <v>60</v>
      </c>
      <c r="N28" s="14">
        <v>12.1</v>
      </c>
      <c r="O28" s="7">
        <v>0</v>
      </c>
      <c r="P28" s="8">
        <f t="shared" si="0"/>
        <v>0</v>
      </c>
      <c r="Q28" s="9">
        <f>IF(F28=[1]sheet1!$C$23,[1]sheet1!$D$25,[1]sheet1!$D$26)</f>
        <v>5.1336800000000009E-2</v>
      </c>
      <c r="R28" s="10">
        <f t="shared" si="1"/>
        <v>0</v>
      </c>
    </row>
    <row r="29" spans="1:18" s="5" customFormat="1" x14ac:dyDescent="0.35">
      <c r="A29" s="12" t="s">
        <v>40</v>
      </c>
      <c r="B29" s="12" t="s">
        <v>309</v>
      </c>
      <c r="C29" s="13">
        <v>6792</v>
      </c>
      <c r="D29" s="14" t="s">
        <v>3</v>
      </c>
      <c r="E29" s="14">
        <v>15.1</v>
      </c>
      <c r="F29" s="14" t="s">
        <v>557</v>
      </c>
      <c r="G29" s="14" t="s">
        <v>562</v>
      </c>
      <c r="H29" s="14" t="s">
        <v>569</v>
      </c>
      <c r="I29" s="14" t="s">
        <v>568</v>
      </c>
      <c r="J29" s="14" t="s">
        <v>582</v>
      </c>
      <c r="K29" s="14">
        <v>11</v>
      </c>
      <c r="L29" s="14">
        <v>11.092000000000001</v>
      </c>
      <c r="M29" s="14">
        <v>60</v>
      </c>
      <c r="N29" s="14">
        <v>12.1</v>
      </c>
      <c r="O29" s="7">
        <v>0</v>
      </c>
      <c r="P29" s="8">
        <f t="shared" si="0"/>
        <v>0</v>
      </c>
      <c r="Q29" s="9">
        <f>IF(F29=[1]sheet1!$C$23,[1]sheet1!$D$25,[1]sheet1!$D$26)</f>
        <v>5.1336800000000009E-2</v>
      </c>
      <c r="R29" s="10">
        <f t="shared" si="1"/>
        <v>0</v>
      </c>
    </row>
    <row r="30" spans="1:18" s="5" customFormat="1" x14ac:dyDescent="0.35">
      <c r="A30" s="12" t="s">
        <v>41</v>
      </c>
      <c r="B30" s="12" t="s">
        <v>310</v>
      </c>
      <c r="C30" s="13">
        <v>37554</v>
      </c>
      <c r="D30" s="14" t="s">
        <v>3</v>
      </c>
      <c r="E30" s="14">
        <v>4.76</v>
      </c>
      <c r="F30" s="14" t="s">
        <v>557</v>
      </c>
      <c r="G30" s="14" t="s">
        <v>562</v>
      </c>
      <c r="H30" s="14" t="s">
        <v>567</v>
      </c>
      <c r="I30" s="14" t="s">
        <v>570</v>
      </c>
      <c r="J30" s="14" t="s">
        <v>581</v>
      </c>
      <c r="K30" s="14">
        <v>11</v>
      </c>
      <c r="L30" s="14">
        <v>11.053000000000001</v>
      </c>
      <c r="M30" s="14">
        <v>40</v>
      </c>
      <c r="N30" s="14">
        <v>12.1</v>
      </c>
      <c r="O30" s="7">
        <v>0</v>
      </c>
      <c r="P30" s="8">
        <f t="shared" si="0"/>
        <v>0</v>
      </c>
      <c r="Q30" s="9">
        <f>IF(F30=[1]sheet1!$C$23,[1]sheet1!$D$25,[1]sheet1!$D$26)</f>
        <v>5.1336800000000009E-2</v>
      </c>
      <c r="R30" s="10">
        <f t="shared" si="1"/>
        <v>0</v>
      </c>
    </row>
    <row r="31" spans="1:18" s="5" customFormat="1" x14ac:dyDescent="0.35">
      <c r="A31" s="12" t="s">
        <v>42</v>
      </c>
      <c r="B31" s="12" t="s">
        <v>312</v>
      </c>
      <c r="C31" s="13">
        <v>2592</v>
      </c>
      <c r="D31" s="14" t="s">
        <v>3</v>
      </c>
      <c r="E31" s="14">
        <v>15.1</v>
      </c>
      <c r="F31" s="14" t="s">
        <v>559</v>
      </c>
      <c r="G31" s="14" t="s">
        <v>562</v>
      </c>
      <c r="H31" s="14" t="s">
        <v>567</v>
      </c>
      <c r="I31" s="14" t="s">
        <v>311</v>
      </c>
      <c r="J31" s="14" t="s">
        <v>311</v>
      </c>
      <c r="K31" s="14">
        <v>11</v>
      </c>
      <c r="L31" s="14">
        <v>11.105</v>
      </c>
      <c r="M31" s="14">
        <v>12</v>
      </c>
      <c r="N31" s="14">
        <v>4.0999999999999996</v>
      </c>
      <c r="O31" s="7">
        <v>0</v>
      </c>
      <c r="P31" s="8">
        <f t="shared" si="0"/>
        <v>0</v>
      </c>
      <c r="Q31" s="9">
        <f>IF(F31=[1]sheet1!$C$23,[1]sheet1!$D$25,[1]sheet1!$D$26)</f>
        <v>7.752980000000001E-2</v>
      </c>
      <c r="R31" s="10">
        <f t="shared" si="1"/>
        <v>0</v>
      </c>
    </row>
    <row r="32" spans="1:18" s="5" customFormat="1" x14ac:dyDescent="0.35">
      <c r="A32" s="12" t="s">
        <v>43</v>
      </c>
      <c r="B32" s="12" t="s">
        <v>313</v>
      </c>
      <c r="C32" s="13">
        <v>11500</v>
      </c>
      <c r="D32" s="14" t="s">
        <v>3</v>
      </c>
      <c r="E32" s="14">
        <v>15.1</v>
      </c>
      <c r="F32" s="14" t="s">
        <v>559</v>
      </c>
      <c r="G32" s="14" t="s">
        <v>562</v>
      </c>
      <c r="H32" s="14" t="s">
        <v>567</v>
      </c>
      <c r="I32" s="14" t="s">
        <v>311</v>
      </c>
      <c r="J32" s="14" t="s">
        <v>311</v>
      </c>
      <c r="K32" s="14">
        <v>11</v>
      </c>
      <c r="L32" s="14">
        <v>11.106</v>
      </c>
      <c r="M32" s="14">
        <v>12</v>
      </c>
      <c r="N32" s="14">
        <v>4.0999999999999996</v>
      </c>
      <c r="O32" s="7">
        <v>0</v>
      </c>
      <c r="P32" s="8">
        <f t="shared" si="0"/>
        <v>0</v>
      </c>
      <c r="Q32" s="9">
        <f>IF(F32=[1]sheet1!$C$23,[1]sheet1!$D$25,[1]sheet1!$D$26)</f>
        <v>7.752980000000001E-2</v>
      </c>
      <c r="R32" s="10">
        <f t="shared" si="1"/>
        <v>0</v>
      </c>
    </row>
    <row r="33" spans="1:18" s="5" customFormat="1" x14ac:dyDescent="0.35">
      <c r="A33" s="12" t="s">
        <v>44</v>
      </c>
      <c r="B33" s="12" t="s">
        <v>314</v>
      </c>
      <c r="C33" s="13">
        <v>63000</v>
      </c>
      <c r="D33" s="14" t="s">
        <v>3</v>
      </c>
      <c r="E33" s="14">
        <v>0.81</v>
      </c>
      <c r="F33" s="14" t="s">
        <v>559</v>
      </c>
      <c r="G33" s="14" t="s">
        <v>562</v>
      </c>
      <c r="H33" s="14" t="s">
        <v>567</v>
      </c>
      <c r="I33" s="14" t="s">
        <v>311</v>
      </c>
      <c r="J33" s="14" t="s">
        <v>311</v>
      </c>
      <c r="K33" s="14">
        <v>11</v>
      </c>
      <c r="L33" s="14">
        <v>11.105</v>
      </c>
      <c r="M33" s="14">
        <v>70</v>
      </c>
      <c r="N33" s="14">
        <v>25</v>
      </c>
      <c r="O33" s="7">
        <v>0</v>
      </c>
      <c r="P33" s="8">
        <f t="shared" si="0"/>
        <v>0</v>
      </c>
      <c r="Q33" s="9">
        <f>IF(F33=[1]sheet1!$C$23,[1]sheet1!$D$25,[1]sheet1!$D$26)</f>
        <v>7.752980000000001E-2</v>
      </c>
      <c r="R33" s="10">
        <f t="shared" si="1"/>
        <v>0</v>
      </c>
    </row>
    <row r="34" spans="1:18" s="5" customFormat="1" x14ac:dyDescent="0.35">
      <c r="A34" s="12" t="s">
        <v>45</v>
      </c>
      <c r="B34" s="12" t="s">
        <v>315</v>
      </c>
      <c r="C34" s="13">
        <v>3940</v>
      </c>
      <c r="D34" s="14" t="s">
        <v>3</v>
      </c>
      <c r="E34" s="14">
        <v>7.48</v>
      </c>
      <c r="F34" s="14" t="s">
        <v>558</v>
      </c>
      <c r="G34" s="14" t="s">
        <v>562</v>
      </c>
      <c r="H34" s="14" t="s">
        <v>571</v>
      </c>
      <c r="I34" s="14" t="s">
        <v>311</v>
      </c>
      <c r="J34" s="14" t="s">
        <v>311</v>
      </c>
      <c r="K34" s="14">
        <v>11</v>
      </c>
      <c r="L34" s="14">
        <v>11.053000000000001</v>
      </c>
      <c r="M34" s="14">
        <v>75</v>
      </c>
      <c r="N34" s="14">
        <v>12.1</v>
      </c>
      <c r="O34" s="7">
        <v>0</v>
      </c>
      <c r="P34" s="8">
        <f t="shared" si="0"/>
        <v>0</v>
      </c>
      <c r="Q34" s="9">
        <f>IF(F34=[1]sheet1!$C$23,[1]sheet1!$D$25,[1]sheet1!$D$26)</f>
        <v>7.752980000000001E-2</v>
      </c>
      <c r="R34" s="10">
        <f t="shared" si="1"/>
        <v>0</v>
      </c>
    </row>
    <row r="35" spans="1:18" s="5" customFormat="1" x14ac:dyDescent="0.35">
      <c r="A35" s="15" t="s">
        <v>46</v>
      </c>
      <c r="B35" s="15" t="s">
        <v>316</v>
      </c>
      <c r="C35" s="16">
        <v>1704</v>
      </c>
      <c r="D35" s="17" t="s">
        <v>556</v>
      </c>
      <c r="E35" s="17">
        <v>15.1</v>
      </c>
      <c r="F35" s="17" t="s">
        <v>559</v>
      </c>
      <c r="G35" s="17" t="s">
        <v>562</v>
      </c>
      <c r="H35" s="17" t="s">
        <v>567</v>
      </c>
      <c r="I35" s="17" t="s">
        <v>311</v>
      </c>
      <c r="J35" s="17" t="s">
        <v>311</v>
      </c>
      <c r="K35" s="17">
        <v>11</v>
      </c>
      <c r="L35" s="17">
        <v>10.989000000000001</v>
      </c>
      <c r="M35" s="17">
        <v>12</v>
      </c>
      <c r="N35" s="17">
        <v>4.0999999999999996</v>
      </c>
      <c r="O35" s="18">
        <v>0</v>
      </c>
      <c r="P35" s="19">
        <f t="shared" si="0"/>
        <v>0</v>
      </c>
      <c r="Q35" s="20">
        <f>IF(F35=[1]sheet1!$C$23,[1]sheet1!$D$25,[1]sheet1!$D$26)</f>
        <v>7.752980000000001E-2</v>
      </c>
      <c r="R35" s="21">
        <f t="shared" si="1"/>
        <v>0</v>
      </c>
    </row>
    <row r="36" spans="1:18" s="5" customFormat="1" x14ac:dyDescent="0.35">
      <c r="A36" s="12" t="s">
        <v>47</v>
      </c>
      <c r="B36" s="12" t="s">
        <v>317</v>
      </c>
      <c r="C36" s="13">
        <v>660000</v>
      </c>
      <c r="D36" s="14" t="s">
        <v>3</v>
      </c>
      <c r="E36" s="14">
        <v>0.72</v>
      </c>
      <c r="F36" s="14" t="s">
        <v>560</v>
      </c>
      <c r="G36" s="14" t="s">
        <v>562</v>
      </c>
      <c r="H36" s="14" t="s">
        <v>567</v>
      </c>
      <c r="I36" s="14" t="s">
        <v>311</v>
      </c>
      <c r="J36" s="14" t="s">
        <v>311</v>
      </c>
      <c r="K36" s="14">
        <v>11</v>
      </c>
      <c r="L36" s="14">
        <v>11.112</v>
      </c>
      <c r="M36" s="14">
        <v>70</v>
      </c>
      <c r="N36" s="14">
        <v>25</v>
      </c>
      <c r="O36" s="7">
        <v>0</v>
      </c>
      <c r="P36" s="8">
        <f t="shared" si="0"/>
        <v>0</v>
      </c>
      <c r="Q36" s="9">
        <f>IF(F36=[1]sheet1!$C$23,[1]sheet1!$D$25,[1]sheet1!$D$26)</f>
        <v>7.752980000000001E-2</v>
      </c>
      <c r="R36" s="10">
        <f t="shared" si="1"/>
        <v>0</v>
      </c>
    </row>
    <row r="37" spans="1:18" s="5" customFormat="1" x14ac:dyDescent="0.35">
      <c r="A37" s="12" t="s">
        <v>48</v>
      </c>
      <c r="B37" s="12" t="s">
        <v>318</v>
      </c>
      <c r="C37" s="13">
        <v>4008</v>
      </c>
      <c r="D37" s="14" t="s">
        <v>3</v>
      </c>
      <c r="E37" s="14">
        <v>2.1800000000000002</v>
      </c>
      <c r="F37" s="14" t="s">
        <v>559</v>
      </c>
      <c r="G37" s="14" t="s">
        <v>562</v>
      </c>
      <c r="H37" s="14" t="s">
        <v>567</v>
      </c>
      <c r="I37" s="14" t="s">
        <v>311</v>
      </c>
      <c r="J37" s="14" t="s">
        <v>311</v>
      </c>
      <c r="K37" s="14">
        <v>11</v>
      </c>
      <c r="L37" s="14">
        <v>11.052</v>
      </c>
      <c r="M37" s="14">
        <v>75</v>
      </c>
      <c r="N37" s="14">
        <v>12.1</v>
      </c>
      <c r="O37" s="7">
        <v>0</v>
      </c>
      <c r="P37" s="8">
        <f t="shared" si="0"/>
        <v>0</v>
      </c>
      <c r="Q37" s="9">
        <f>IF(F37=[1]sheet1!$C$23,[1]sheet1!$D$25,[1]sheet1!$D$26)</f>
        <v>7.752980000000001E-2</v>
      </c>
      <c r="R37" s="10">
        <f t="shared" si="1"/>
        <v>0</v>
      </c>
    </row>
    <row r="38" spans="1:18" s="5" customFormat="1" x14ac:dyDescent="0.35">
      <c r="A38" s="12" t="s">
        <v>49</v>
      </c>
      <c r="B38" s="12" t="s">
        <v>319</v>
      </c>
      <c r="C38" s="13">
        <v>3253</v>
      </c>
      <c r="D38" s="14" t="s">
        <v>3</v>
      </c>
      <c r="E38" s="14">
        <v>0.04</v>
      </c>
      <c r="F38" s="14" t="s">
        <v>557</v>
      </c>
      <c r="G38" s="14" t="s">
        <v>562</v>
      </c>
      <c r="H38" s="14" t="s">
        <v>567</v>
      </c>
      <c r="I38" s="14" t="s">
        <v>572</v>
      </c>
      <c r="J38" s="14" t="s">
        <v>583</v>
      </c>
      <c r="K38" s="14">
        <v>11</v>
      </c>
      <c r="L38" s="14">
        <v>11.103999999999999</v>
      </c>
      <c r="M38" s="14">
        <v>70</v>
      </c>
      <c r="N38" s="14">
        <v>12.1</v>
      </c>
      <c r="O38" s="7">
        <v>0</v>
      </c>
      <c r="P38" s="8">
        <f t="shared" si="0"/>
        <v>0</v>
      </c>
      <c r="Q38" s="9">
        <f>IF(F38=[1]sheet1!$C$23,[1]sheet1!$D$25,[1]sheet1!$D$26)</f>
        <v>5.1336800000000009E-2</v>
      </c>
      <c r="R38" s="10">
        <f t="shared" si="1"/>
        <v>0</v>
      </c>
    </row>
    <row r="39" spans="1:18" s="5" customFormat="1" x14ac:dyDescent="0.35">
      <c r="A39" s="12" t="s">
        <v>50</v>
      </c>
      <c r="B39" s="12" t="s">
        <v>320</v>
      </c>
      <c r="C39" s="13">
        <v>1450</v>
      </c>
      <c r="D39" s="14" t="s">
        <v>3</v>
      </c>
      <c r="E39" s="14">
        <v>0.18</v>
      </c>
      <c r="F39" s="14" t="s">
        <v>557</v>
      </c>
      <c r="G39" s="14" t="s">
        <v>564</v>
      </c>
      <c r="H39" s="14" t="s">
        <v>569</v>
      </c>
      <c r="I39" s="14" t="s">
        <v>573</v>
      </c>
      <c r="J39" s="14" t="s">
        <v>584</v>
      </c>
      <c r="K39" s="14">
        <v>11</v>
      </c>
      <c r="L39" s="14">
        <v>11.103999999999999</v>
      </c>
      <c r="M39" s="14">
        <v>70</v>
      </c>
      <c r="N39" s="14">
        <v>12.1</v>
      </c>
      <c r="O39" s="7">
        <v>0</v>
      </c>
      <c r="P39" s="8">
        <f t="shared" si="0"/>
        <v>0</v>
      </c>
      <c r="Q39" s="9">
        <f>IF(F39=[1]sheet1!$C$23,[1]sheet1!$D$25,[1]sheet1!$D$26)</f>
        <v>5.1336800000000009E-2</v>
      </c>
      <c r="R39" s="10">
        <f t="shared" si="1"/>
        <v>0</v>
      </c>
    </row>
    <row r="40" spans="1:18" s="5" customFormat="1" x14ac:dyDescent="0.35">
      <c r="A40" s="12" t="s">
        <v>51</v>
      </c>
      <c r="B40" s="12" t="s">
        <v>321</v>
      </c>
      <c r="C40" s="13">
        <v>10000</v>
      </c>
      <c r="D40" s="14" t="s">
        <v>3</v>
      </c>
      <c r="E40" s="14">
        <v>6.19</v>
      </c>
      <c r="F40" s="14" t="s">
        <v>559</v>
      </c>
      <c r="G40" s="14" t="s">
        <v>562</v>
      </c>
      <c r="H40" s="14" t="s">
        <v>567</v>
      </c>
      <c r="I40" s="14" t="s">
        <v>311</v>
      </c>
      <c r="J40" s="14" t="s">
        <v>311</v>
      </c>
      <c r="K40" s="14">
        <v>11</v>
      </c>
      <c r="L40" s="14">
        <v>11.09</v>
      </c>
      <c r="M40" s="14">
        <v>40</v>
      </c>
      <c r="N40" s="14">
        <v>4.0999999999999996</v>
      </c>
      <c r="O40" s="7">
        <v>0</v>
      </c>
      <c r="P40" s="8">
        <f t="shared" si="0"/>
        <v>0</v>
      </c>
      <c r="Q40" s="9">
        <f>IF(F40=[1]sheet1!$C$23,[1]sheet1!$D$25,[1]sheet1!$D$26)</f>
        <v>7.752980000000001E-2</v>
      </c>
      <c r="R40" s="10">
        <f t="shared" si="1"/>
        <v>0</v>
      </c>
    </row>
    <row r="41" spans="1:18" s="5" customFormat="1" x14ac:dyDescent="0.35">
      <c r="A41" s="15" t="s">
        <v>52</v>
      </c>
      <c r="B41" s="15" t="s">
        <v>322</v>
      </c>
      <c r="C41" s="16">
        <v>6312</v>
      </c>
      <c r="D41" s="17" t="s">
        <v>556</v>
      </c>
      <c r="E41" s="17">
        <v>7.4790000000000001</v>
      </c>
      <c r="F41" s="17" t="s">
        <v>559</v>
      </c>
      <c r="G41" s="17" t="s">
        <v>562</v>
      </c>
      <c r="H41" s="17" t="s">
        <v>567</v>
      </c>
      <c r="I41" s="17" t="s">
        <v>311</v>
      </c>
      <c r="J41" s="17" t="s">
        <v>311</v>
      </c>
      <c r="K41" s="17">
        <v>10</v>
      </c>
      <c r="L41" s="17">
        <v>10.989000000000001</v>
      </c>
      <c r="M41" s="17">
        <v>40</v>
      </c>
      <c r="N41" s="17">
        <v>4.0999999999999996</v>
      </c>
      <c r="O41" s="18">
        <v>0</v>
      </c>
      <c r="P41" s="19">
        <f t="shared" si="0"/>
        <v>0</v>
      </c>
      <c r="Q41" s="20">
        <f>IF(F41=[1]sheet1!$C$23,[1]sheet1!$D$25,[1]sheet1!$D$26)</f>
        <v>7.752980000000001E-2</v>
      </c>
      <c r="R41" s="21">
        <f t="shared" si="1"/>
        <v>0</v>
      </c>
    </row>
    <row r="42" spans="1:18" s="5" customFormat="1" x14ac:dyDescent="0.35">
      <c r="A42" s="12" t="s">
        <v>53</v>
      </c>
      <c r="B42" s="12" t="s">
        <v>323</v>
      </c>
      <c r="C42" s="13">
        <v>3000</v>
      </c>
      <c r="D42" s="14" t="s">
        <v>3</v>
      </c>
      <c r="E42" s="14">
        <v>6.25</v>
      </c>
      <c r="F42" s="14" t="s">
        <v>559</v>
      </c>
      <c r="G42" s="14" t="s">
        <v>562</v>
      </c>
      <c r="H42" s="14" t="s">
        <v>567</v>
      </c>
      <c r="I42" s="14" t="s">
        <v>311</v>
      </c>
      <c r="J42" s="14" t="s">
        <v>311</v>
      </c>
      <c r="K42" s="14">
        <v>11</v>
      </c>
      <c r="L42" s="14">
        <v>11.093999999999999</v>
      </c>
      <c r="M42" s="14">
        <v>40</v>
      </c>
      <c r="N42" s="14">
        <v>4.0999999999999996</v>
      </c>
      <c r="O42" s="7">
        <v>0</v>
      </c>
      <c r="P42" s="8">
        <f t="shared" si="0"/>
        <v>0</v>
      </c>
      <c r="Q42" s="9">
        <f>IF(F42=[1]sheet1!$C$23,[1]sheet1!$D$25,[1]sheet1!$D$26)</f>
        <v>7.752980000000001E-2</v>
      </c>
      <c r="R42" s="10">
        <f t="shared" si="1"/>
        <v>0</v>
      </c>
    </row>
    <row r="43" spans="1:18" s="5" customFormat="1" x14ac:dyDescent="0.35">
      <c r="A43" s="15" t="s">
        <v>54</v>
      </c>
      <c r="B43" s="15" t="s">
        <v>324</v>
      </c>
      <c r="C43" s="16">
        <v>1800</v>
      </c>
      <c r="D43" s="17" t="s">
        <v>556</v>
      </c>
      <c r="E43" s="17">
        <v>7.7939999999999996</v>
      </c>
      <c r="F43" s="17" t="s">
        <v>559</v>
      </c>
      <c r="G43" s="17" t="s">
        <v>562</v>
      </c>
      <c r="H43" s="17" t="s">
        <v>567</v>
      </c>
      <c r="I43" s="17" t="s">
        <v>311</v>
      </c>
      <c r="J43" s="17" t="s">
        <v>311</v>
      </c>
      <c r="K43" s="17">
        <v>10</v>
      </c>
      <c r="L43" s="17">
        <v>10.989000000000001</v>
      </c>
      <c r="M43" s="17">
        <v>40</v>
      </c>
      <c r="N43" s="17">
        <v>4.0999999999999996</v>
      </c>
      <c r="O43" s="18">
        <v>0</v>
      </c>
      <c r="P43" s="19">
        <f t="shared" si="0"/>
        <v>0</v>
      </c>
      <c r="Q43" s="20">
        <f>IF(F43=[1]sheet1!$C$23,[1]sheet1!$D$25,[1]sheet1!$D$26)</f>
        <v>7.752980000000001E-2</v>
      </c>
      <c r="R43" s="21">
        <f t="shared" si="1"/>
        <v>0</v>
      </c>
    </row>
    <row r="44" spans="1:18" s="5" customFormat="1" x14ac:dyDescent="0.35">
      <c r="A44" s="12" t="s">
        <v>55</v>
      </c>
      <c r="B44" s="12" t="s">
        <v>325</v>
      </c>
      <c r="C44" s="13">
        <v>8904</v>
      </c>
      <c r="D44" s="14" t="s">
        <v>3</v>
      </c>
      <c r="E44" s="14">
        <v>6.45</v>
      </c>
      <c r="F44" s="14" t="s">
        <v>559</v>
      </c>
      <c r="G44" s="14" t="s">
        <v>562</v>
      </c>
      <c r="H44" s="14" t="s">
        <v>569</v>
      </c>
      <c r="I44" s="14" t="s">
        <v>311</v>
      </c>
      <c r="J44" s="14" t="s">
        <v>311</v>
      </c>
      <c r="K44" s="14">
        <v>11</v>
      </c>
      <c r="L44" s="14">
        <v>11.092000000000001</v>
      </c>
      <c r="M44" s="14">
        <v>40</v>
      </c>
      <c r="N44" s="14">
        <v>7.1</v>
      </c>
      <c r="O44" s="7">
        <v>0</v>
      </c>
      <c r="P44" s="8">
        <f t="shared" si="0"/>
        <v>0</v>
      </c>
      <c r="Q44" s="9">
        <f>IF(F44=[1]sheet1!$C$23,[1]sheet1!$D$25,[1]sheet1!$D$26)</f>
        <v>7.752980000000001E-2</v>
      </c>
      <c r="R44" s="10">
        <f t="shared" si="1"/>
        <v>0</v>
      </c>
    </row>
    <row r="45" spans="1:18" s="5" customFormat="1" x14ac:dyDescent="0.35">
      <c r="A45" s="12" t="s">
        <v>56</v>
      </c>
      <c r="B45" s="12" t="s">
        <v>326</v>
      </c>
      <c r="C45" s="13">
        <v>30000</v>
      </c>
      <c r="D45" s="14" t="s">
        <v>3</v>
      </c>
      <c r="E45" s="14">
        <v>5.88</v>
      </c>
      <c r="F45" s="14" t="s">
        <v>559</v>
      </c>
      <c r="G45" s="14" t="s">
        <v>562</v>
      </c>
      <c r="H45" s="14" t="s">
        <v>567</v>
      </c>
      <c r="I45" s="14" t="s">
        <v>311</v>
      </c>
      <c r="J45" s="14" t="s">
        <v>311</v>
      </c>
      <c r="K45" s="14">
        <v>10</v>
      </c>
      <c r="L45" s="14">
        <v>11.092000000000001</v>
      </c>
      <c r="M45" s="14">
        <v>40</v>
      </c>
      <c r="N45" s="14">
        <v>4.0999999999999996</v>
      </c>
      <c r="O45" s="7">
        <v>0</v>
      </c>
      <c r="P45" s="8">
        <f t="shared" si="0"/>
        <v>0</v>
      </c>
      <c r="Q45" s="9">
        <f>IF(F45=[1]sheet1!$C$23,[1]sheet1!$D$25,[1]sheet1!$D$26)</f>
        <v>7.752980000000001E-2</v>
      </c>
      <c r="R45" s="10">
        <f t="shared" si="1"/>
        <v>0</v>
      </c>
    </row>
    <row r="46" spans="1:18" s="5" customFormat="1" x14ac:dyDescent="0.35">
      <c r="A46" s="12" t="s">
        <v>57</v>
      </c>
      <c r="B46" s="12" t="s">
        <v>327</v>
      </c>
      <c r="C46" s="13">
        <v>5304</v>
      </c>
      <c r="D46" s="14" t="s">
        <v>3</v>
      </c>
      <c r="E46" s="14">
        <v>5.62</v>
      </c>
      <c r="F46" s="14" t="s">
        <v>559</v>
      </c>
      <c r="G46" s="14" t="s">
        <v>562</v>
      </c>
      <c r="H46" s="14" t="s">
        <v>567</v>
      </c>
      <c r="I46" s="14" t="s">
        <v>311</v>
      </c>
      <c r="J46" s="14" t="s">
        <v>311</v>
      </c>
      <c r="K46" s="14">
        <v>11</v>
      </c>
      <c r="L46" s="14">
        <v>11.092000000000001</v>
      </c>
      <c r="M46" s="14">
        <v>40</v>
      </c>
      <c r="N46" s="14">
        <v>4.0999999999999996</v>
      </c>
      <c r="O46" s="7">
        <v>0</v>
      </c>
      <c r="P46" s="8">
        <f t="shared" si="0"/>
        <v>0</v>
      </c>
      <c r="Q46" s="9">
        <f>IF(F46=[1]sheet1!$C$23,[1]sheet1!$D$25,[1]sheet1!$D$26)</f>
        <v>7.752980000000001E-2</v>
      </c>
      <c r="R46" s="10">
        <f t="shared" si="1"/>
        <v>0</v>
      </c>
    </row>
    <row r="47" spans="1:18" s="5" customFormat="1" x14ac:dyDescent="0.35">
      <c r="A47" s="12" t="s">
        <v>58</v>
      </c>
      <c r="B47" s="12" t="s">
        <v>328</v>
      </c>
      <c r="C47" s="13">
        <v>100000</v>
      </c>
      <c r="D47" s="14" t="s">
        <v>3</v>
      </c>
      <c r="E47" s="14">
        <v>7.55</v>
      </c>
      <c r="F47" s="14" t="s">
        <v>557</v>
      </c>
      <c r="G47" s="14" t="s">
        <v>563</v>
      </c>
      <c r="H47" s="14" t="s">
        <v>567</v>
      </c>
      <c r="I47" s="14" t="s">
        <v>570</v>
      </c>
      <c r="J47" s="14" t="s">
        <v>581</v>
      </c>
      <c r="K47" s="14">
        <v>11</v>
      </c>
      <c r="L47" s="14">
        <v>11.08</v>
      </c>
      <c r="M47" s="14">
        <v>70</v>
      </c>
      <c r="N47" s="14">
        <v>12.1</v>
      </c>
      <c r="O47" s="7">
        <v>0</v>
      </c>
      <c r="P47" s="8">
        <f t="shared" si="0"/>
        <v>0</v>
      </c>
      <c r="Q47" s="9">
        <f>IF(F47=[1]sheet1!$C$23,[1]sheet1!$D$25,[1]sheet1!$D$26)</f>
        <v>5.1336800000000009E-2</v>
      </c>
      <c r="R47" s="10">
        <f t="shared" si="1"/>
        <v>0</v>
      </c>
    </row>
    <row r="48" spans="1:18" s="5" customFormat="1" x14ac:dyDescent="0.35">
      <c r="A48" s="12" t="s">
        <v>59</v>
      </c>
      <c r="B48" s="12" t="s">
        <v>329</v>
      </c>
      <c r="C48" s="13">
        <v>60202</v>
      </c>
      <c r="D48" s="14" t="s">
        <v>3</v>
      </c>
      <c r="E48" s="14">
        <v>15.1</v>
      </c>
      <c r="F48" s="14" t="s">
        <v>557</v>
      </c>
      <c r="G48" s="14" t="s">
        <v>563</v>
      </c>
      <c r="H48" s="14" t="s">
        <v>567</v>
      </c>
      <c r="I48" s="14" t="s">
        <v>568</v>
      </c>
      <c r="J48" s="14" t="s">
        <v>582</v>
      </c>
      <c r="K48" s="14">
        <v>11</v>
      </c>
      <c r="L48" s="14">
        <v>11.092000000000001</v>
      </c>
      <c r="M48" s="14">
        <v>70</v>
      </c>
      <c r="N48" s="14">
        <v>12.1</v>
      </c>
      <c r="O48" s="7">
        <v>0</v>
      </c>
      <c r="P48" s="8">
        <f t="shared" si="0"/>
        <v>0</v>
      </c>
      <c r="Q48" s="9">
        <f>IF(F48=[1]sheet1!$C$23,[1]sheet1!$D$25,[1]sheet1!$D$26)</f>
        <v>5.1336800000000009E-2</v>
      </c>
      <c r="R48" s="10">
        <f t="shared" si="1"/>
        <v>0</v>
      </c>
    </row>
    <row r="49" spans="1:18" s="5" customFormat="1" x14ac:dyDescent="0.35">
      <c r="A49" s="12" t="s">
        <v>60</v>
      </c>
      <c r="B49" s="12" t="s">
        <v>330</v>
      </c>
      <c r="C49" s="13">
        <v>6800</v>
      </c>
      <c r="D49" s="14" t="s">
        <v>3</v>
      </c>
      <c r="E49" s="14">
        <v>2.5</v>
      </c>
      <c r="F49" s="14" t="s">
        <v>558</v>
      </c>
      <c r="G49" s="14" t="s">
        <v>563</v>
      </c>
      <c r="H49" s="14" t="s">
        <v>567</v>
      </c>
      <c r="I49" s="14" t="s">
        <v>311</v>
      </c>
      <c r="J49" s="14" t="s">
        <v>311</v>
      </c>
      <c r="K49" s="14">
        <v>11</v>
      </c>
      <c r="L49" s="14">
        <v>11.08</v>
      </c>
      <c r="M49" s="14">
        <v>70</v>
      </c>
      <c r="N49" s="14">
        <v>12.1</v>
      </c>
      <c r="O49" s="7">
        <v>0</v>
      </c>
      <c r="P49" s="8">
        <f t="shared" si="0"/>
        <v>0</v>
      </c>
      <c r="Q49" s="9">
        <f>IF(F49=[1]sheet1!$C$23,[1]sheet1!$D$25,[1]sheet1!$D$26)</f>
        <v>7.752980000000001E-2</v>
      </c>
      <c r="R49" s="10">
        <f t="shared" si="1"/>
        <v>0</v>
      </c>
    </row>
    <row r="50" spans="1:18" s="5" customFormat="1" x14ac:dyDescent="0.35">
      <c r="A50" s="12" t="s">
        <v>61</v>
      </c>
      <c r="B50" s="12" t="s">
        <v>331</v>
      </c>
      <c r="C50" s="13">
        <v>37705</v>
      </c>
      <c r="D50" s="14" t="s">
        <v>3</v>
      </c>
      <c r="E50" s="14">
        <v>1.48</v>
      </c>
      <c r="F50" s="14" t="s">
        <v>557</v>
      </c>
      <c r="G50" s="14" t="s">
        <v>564</v>
      </c>
      <c r="H50" s="14" t="s">
        <v>567</v>
      </c>
      <c r="I50" s="14" t="s">
        <v>573</v>
      </c>
      <c r="J50" s="14" t="s">
        <v>585</v>
      </c>
      <c r="K50" s="14">
        <v>11</v>
      </c>
      <c r="L50" s="14">
        <v>11.105</v>
      </c>
      <c r="M50" s="14">
        <v>70</v>
      </c>
      <c r="N50" s="14">
        <v>12.1</v>
      </c>
      <c r="O50" s="7">
        <v>0</v>
      </c>
      <c r="P50" s="8">
        <f t="shared" si="0"/>
        <v>0</v>
      </c>
      <c r="Q50" s="9">
        <f>IF(F50=[1]sheet1!$C$23,[1]sheet1!$D$25,[1]sheet1!$D$26)</f>
        <v>5.1336800000000009E-2</v>
      </c>
      <c r="R50" s="10">
        <f t="shared" si="1"/>
        <v>0</v>
      </c>
    </row>
    <row r="51" spans="1:18" s="5" customFormat="1" x14ac:dyDescent="0.35">
      <c r="A51" s="12" t="s">
        <v>62</v>
      </c>
      <c r="B51" s="12" t="s">
        <v>332</v>
      </c>
      <c r="C51" s="13">
        <v>24000</v>
      </c>
      <c r="D51" s="14" t="s">
        <v>3</v>
      </c>
      <c r="E51" s="14">
        <v>0.15</v>
      </c>
      <c r="F51" s="14" t="s">
        <v>557</v>
      </c>
      <c r="G51" s="14" t="s">
        <v>564</v>
      </c>
      <c r="H51" s="14" t="s">
        <v>569</v>
      </c>
      <c r="I51" s="14" t="s">
        <v>573</v>
      </c>
      <c r="J51" s="14" t="s">
        <v>584</v>
      </c>
      <c r="K51" s="14">
        <v>11</v>
      </c>
      <c r="L51" s="14">
        <v>11.105</v>
      </c>
      <c r="M51" s="14">
        <v>70</v>
      </c>
      <c r="N51" s="14">
        <v>12.1</v>
      </c>
      <c r="O51" s="7">
        <v>0</v>
      </c>
      <c r="P51" s="8">
        <f t="shared" si="0"/>
        <v>0</v>
      </c>
      <c r="Q51" s="9">
        <f>IF(F51=[1]sheet1!$C$23,[1]sheet1!$D$25,[1]sheet1!$D$26)</f>
        <v>5.1336800000000009E-2</v>
      </c>
      <c r="R51" s="10">
        <f t="shared" si="1"/>
        <v>0</v>
      </c>
    </row>
    <row r="52" spans="1:18" s="5" customFormat="1" x14ac:dyDescent="0.35">
      <c r="A52" s="12" t="s">
        <v>63</v>
      </c>
      <c r="B52" s="12" t="s">
        <v>333</v>
      </c>
      <c r="C52" s="13">
        <v>24000</v>
      </c>
      <c r="D52" s="14" t="s">
        <v>3</v>
      </c>
      <c r="E52" s="14">
        <v>0.22</v>
      </c>
      <c r="F52" s="14" t="s">
        <v>557</v>
      </c>
      <c r="G52" s="14" t="s">
        <v>562</v>
      </c>
      <c r="H52" s="14" t="s">
        <v>569</v>
      </c>
      <c r="I52" s="14" t="s">
        <v>572</v>
      </c>
      <c r="J52" s="14" t="s">
        <v>586</v>
      </c>
      <c r="K52" s="14">
        <v>11</v>
      </c>
      <c r="L52" s="14">
        <v>11.105</v>
      </c>
      <c r="M52" s="14">
        <v>70</v>
      </c>
      <c r="N52" s="14">
        <v>12.1</v>
      </c>
      <c r="O52" s="7">
        <v>0</v>
      </c>
      <c r="P52" s="8">
        <f t="shared" si="0"/>
        <v>0</v>
      </c>
      <c r="Q52" s="9">
        <f>IF(F52=[1]sheet1!$C$23,[1]sheet1!$D$25,[1]sheet1!$D$26)</f>
        <v>5.1336800000000009E-2</v>
      </c>
      <c r="R52" s="10">
        <f t="shared" si="1"/>
        <v>0</v>
      </c>
    </row>
    <row r="53" spans="1:18" s="5" customFormat="1" x14ac:dyDescent="0.35">
      <c r="A53" s="12" t="s">
        <v>64</v>
      </c>
      <c r="B53" s="12" t="s">
        <v>334</v>
      </c>
      <c r="C53" s="13">
        <v>42000</v>
      </c>
      <c r="D53" s="14" t="s">
        <v>3</v>
      </c>
      <c r="E53" s="14">
        <v>0.04</v>
      </c>
      <c r="F53" s="14" t="s">
        <v>557</v>
      </c>
      <c r="G53" s="14" t="s">
        <v>562</v>
      </c>
      <c r="H53" s="14" t="s">
        <v>569</v>
      </c>
      <c r="I53" s="14" t="s">
        <v>572</v>
      </c>
      <c r="J53" s="14" t="s">
        <v>586</v>
      </c>
      <c r="K53" s="14">
        <v>11</v>
      </c>
      <c r="L53" s="14">
        <v>11.105</v>
      </c>
      <c r="M53" s="14">
        <v>70</v>
      </c>
      <c r="N53" s="14">
        <v>12.1</v>
      </c>
      <c r="O53" s="7">
        <v>0</v>
      </c>
      <c r="P53" s="8">
        <f t="shared" si="0"/>
        <v>0</v>
      </c>
      <c r="Q53" s="9">
        <f>IF(F53=[1]sheet1!$C$23,[1]sheet1!$D$25,[1]sheet1!$D$26)</f>
        <v>5.1336800000000009E-2</v>
      </c>
      <c r="R53" s="10">
        <f t="shared" si="1"/>
        <v>0</v>
      </c>
    </row>
    <row r="54" spans="1:18" s="5" customFormat="1" x14ac:dyDescent="0.35">
      <c r="A54" s="12" t="s">
        <v>65</v>
      </c>
      <c r="B54" s="12" t="s">
        <v>335</v>
      </c>
      <c r="C54" s="13">
        <v>10008</v>
      </c>
      <c r="D54" s="14" t="s">
        <v>3</v>
      </c>
      <c r="E54" s="14">
        <v>8.23</v>
      </c>
      <c r="F54" s="14" t="s">
        <v>558</v>
      </c>
      <c r="G54" s="14" t="s">
        <v>563</v>
      </c>
      <c r="H54" s="14" t="s">
        <v>567</v>
      </c>
      <c r="I54" s="14" t="s">
        <v>311</v>
      </c>
      <c r="J54" s="14" t="s">
        <v>311</v>
      </c>
      <c r="K54" s="14">
        <v>11</v>
      </c>
      <c r="L54" s="14">
        <v>11.092000000000001</v>
      </c>
      <c r="M54" s="14">
        <v>70</v>
      </c>
      <c r="N54" s="14">
        <v>12.1</v>
      </c>
      <c r="O54" s="7">
        <v>0</v>
      </c>
      <c r="P54" s="8">
        <f t="shared" si="0"/>
        <v>0</v>
      </c>
      <c r="Q54" s="9">
        <f>IF(F54=[1]sheet1!$C$23,[1]sheet1!$D$25,[1]sheet1!$D$26)</f>
        <v>7.752980000000001E-2</v>
      </c>
      <c r="R54" s="10">
        <f t="shared" si="1"/>
        <v>0</v>
      </c>
    </row>
    <row r="55" spans="1:18" s="5" customFormat="1" x14ac:dyDescent="0.35">
      <c r="A55" s="12" t="s">
        <v>66</v>
      </c>
      <c r="B55" s="12" t="s">
        <v>336</v>
      </c>
      <c r="C55" s="13">
        <v>5109</v>
      </c>
      <c r="D55" s="14" t="s">
        <v>3</v>
      </c>
      <c r="E55" s="14">
        <v>0.02</v>
      </c>
      <c r="F55" s="14" t="s">
        <v>557</v>
      </c>
      <c r="G55" s="14" t="s">
        <v>562</v>
      </c>
      <c r="H55" s="14" t="s">
        <v>567</v>
      </c>
      <c r="I55" s="14" t="s">
        <v>572</v>
      </c>
      <c r="J55" s="14" t="s">
        <v>583</v>
      </c>
      <c r="K55" s="14">
        <v>11</v>
      </c>
      <c r="L55" s="14">
        <v>11.103999999999999</v>
      </c>
      <c r="M55" s="14">
        <v>70</v>
      </c>
      <c r="N55" s="14">
        <v>12.1</v>
      </c>
      <c r="O55" s="7">
        <v>0</v>
      </c>
      <c r="P55" s="8">
        <f t="shared" si="0"/>
        <v>0</v>
      </c>
      <c r="Q55" s="9">
        <f>IF(F55=[1]sheet1!$C$23,[1]sheet1!$D$25,[1]sheet1!$D$26)</f>
        <v>5.1336800000000009E-2</v>
      </c>
      <c r="R55" s="10">
        <f t="shared" si="1"/>
        <v>0</v>
      </c>
    </row>
    <row r="56" spans="1:18" s="5" customFormat="1" x14ac:dyDescent="0.35">
      <c r="A56" s="12" t="s">
        <v>67</v>
      </c>
      <c r="B56" s="12" t="s">
        <v>337</v>
      </c>
      <c r="C56" s="13">
        <v>5000</v>
      </c>
      <c r="D56" s="14" t="s">
        <v>3</v>
      </c>
      <c r="E56" s="14">
        <v>0.13</v>
      </c>
      <c r="F56" s="14" t="s">
        <v>558</v>
      </c>
      <c r="G56" s="14" t="s">
        <v>562</v>
      </c>
      <c r="H56" s="14" t="s">
        <v>567</v>
      </c>
      <c r="I56" s="14" t="s">
        <v>311</v>
      </c>
      <c r="J56" s="14" t="s">
        <v>311</v>
      </c>
      <c r="K56" s="14">
        <v>11</v>
      </c>
      <c r="L56" s="14">
        <v>11.103999999999999</v>
      </c>
      <c r="M56" s="14">
        <v>70</v>
      </c>
      <c r="N56" s="14">
        <v>12.1</v>
      </c>
      <c r="O56" s="7">
        <v>0</v>
      </c>
      <c r="P56" s="8">
        <f t="shared" si="0"/>
        <v>0</v>
      </c>
      <c r="Q56" s="9">
        <f>IF(F56=[1]sheet1!$C$23,[1]sheet1!$D$25,[1]sheet1!$D$26)</f>
        <v>7.752980000000001E-2</v>
      </c>
      <c r="R56" s="10">
        <f t="shared" si="1"/>
        <v>0</v>
      </c>
    </row>
    <row r="57" spans="1:18" s="5" customFormat="1" x14ac:dyDescent="0.35">
      <c r="A57" s="12" t="s">
        <v>68</v>
      </c>
      <c r="B57" s="12" t="s">
        <v>338</v>
      </c>
      <c r="C57" s="13">
        <v>5000</v>
      </c>
      <c r="D57" s="14" t="s">
        <v>3</v>
      </c>
      <c r="E57" s="14">
        <v>1.83</v>
      </c>
      <c r="F57" s="14" t="s">
        <v>558</v>
      </c>
      <c r="G57" s="14" t="s">
        <v>562</v>
      </c>
      <c r="H57" s="14" t="s">
        <v>567</v>
      </c>
      <c r="I57" s="14" t="s">
        <v>311</v>
      </c>
      <c r="J57" s="14" t="s">
        <v>311</v>
      </c>
      <c r="K57" s="14">
        <v>10</v>
      </c>
      <c r="L57" s="14">
        <v>11.093</v>
      </c>
      <c r="M57" s="14">
        <v>70</v>
      </c>
      <c r="N57" s="14">
        <v>12.1</v>
      </c>
      <c r="O57" s="7">
        <v>0</v>
      </c>
      <c r="P57" s="8">
        <f t="shared" si="0"/>
        <v>0</v>
      </c>
      <c r="Q57" s="9">
        <f>IF(F57=[1]sheet1!$C$23,[1]sheet1!$D$25,[1]sheet1!$D$26)</f>
        <v>7.752980000000001E-2</v>
      </c>
      <c r="R57" s="10">
        <f t="shared" si="1"/>
        <v>0</v>
      </c>
    </row>
    <row r="58" spans="1:18" s="5" customFormat="1" x14ac:dyDescent="0.35">
      <c r="A58" s="12" t="s">
        <v>69</v>
      </c>
      <c r="B58" s="12" t="s">
        <v>339</v>
      </c>
      <c r="C58" s="13">
        <v>5000</v>
      </c>
      <c r="D58" s="14" t="s">
        <v>3</v>
      </c>
      <c r="E58" s="14">
        <v>0.65400000000000003</v>
      </c>
      <c r="F58" s="14" t="s">
        <v>558</v>
      </c>
      <c r="G58" s="14" t="s">
        <v>563</v>
      </c>
      <c r="H58" s="14" t="s">
        <v>567</v>
      </c>
      <c r="I58" s="14"/>
      <c r="J58" s="14" t="s">
        <v>311</v>
      </c>
      <c r="K58" s="14">
        <v>11</v>
      </c>
      <c r="L58" s="14">
        <v>11.08</v>
      </c>
      <c r="M58" s="14">
        <v>75</v>
      </c>
      <c r="N58" s="14">
        <v>12.1</v>
      </c>
      <c r="O58" s="7">
        <v>0</v>
      </c>
      <c r="P58" s="8">
        <f t="shared" si="0"/>
        <v>0</v>
      </c>
      <c r="Q58" s="9">
        <f>IF(F58=[1]sheet1!$C$23,[1]sheet1!$D$25,[1]sheet1!$D$26)</f>
        <v>7.752980000000001E-2</v>
      </c>
      <c r="R58" s="10">
        <f t="shared" si="1"/>
        <v>0</v>
      </c>
    </row>
    <row r="59" spans="1:18" s="5" customFormat="1" x14ac:dyDescent="0.35">
      <c r="A59" s="12" t="s">
        <v>70</v>
      </c>
      <c r="B59" s="12" t="s">
        <v>340</v>
      </c>
      <c r="C59" s="13">
        <v>6000</v>
      </c>
      <c r="D59" s="14" t="s">
        <v>3</v>
      </c>
      <c r="E59" s="14">
        <v>0.96399999999999997</v>
      </c>
      <c r="F59" s="14" t="s">
        <v>558</v>
      </c>
      <c r="G59" s="14" t="s">
        <v>563</v>
      </c>
      <c r="H59" s="14" t="s">
        <v>567</v>
      </c>
      <c r="I59" s="14" t="s">
        <v>311</v>
      </c>
      <c r="J59" s="14" t="s">
        <v>311</v>
      </c>
      <c r="K59" s="14">
        <v>11</v>
      </c>
      <c r="L59" s="14">
        <v>11.08</v>
      </c>
      <c r="M59" s="14">
        <v>75</v>
      </c>
      <c r="N59" s="14">
        <v>12.1</v>
      </c>
      <c r="O59" s="7">
        <v>0</v>
      </c>
      <c r="P59" s="8">
        <f t="shared" si="0"/>
        <v>0</v>
      </c>
      <c r="Q59" s="9">
        <f>IF(F59=[1]sheet1!$C$23,[1]sheet1!$D$25,[1]sheet1!$D$26)</f>
        <v>7.752980000000001E-2</v>
      </c>
      <c r="R59" s="10">
        <f t="shared" si="1"/>
        <v>0</v>
      </c>
    </row>
    <row r="60" spans="1:18" s="5" customFormat="1" x14ac:dyDescent="0.35">
      <c r="A60" s="12" t="s">
        <v>71</v>
      </c>
      <c r="B60" s="12" t="s">
        <v>341</v>
      </c>
      <c r="C60" s="13">
        <v>500000</v>
      </c>
      <c r="D60" s="14" t="s">
        <v>3</v>
      </c>
      <c r="E60" s="14">
        <v>10.54</v>
      </c>
      <c r="F60" s="14" t="s">
        <v>557</v>
      </c>
      <c r="G60" s="14" t="s">
        <v>562</v>
      </c>
      <c r="H60" s="14" t="s">
        <v>567</v>
      </c>
      <c r="I60" s="14" t="s">
        <v>574</v>
      </c>
      <c r="J60" s="14" t="s">
        <v>587</v>
      </c>
      <c r="K60" s="14">
        <v>11</v>
      </c>
      <c r="L60" s="14">
        <v>11.105</v>
      </c>
      <c r="M60" s="14">
        <v>70</v>
      </c>
      <c r="N60" s="14">
        <v>12.1</v>
      </c>
      <c r="O60" s="7">
        <v>0</v>
      </c>
      <c r="P60" s="8">
        <f t="shared" si="0"/>
        <v>0</v>
      </c>
      <c r="Q60" s="9">
        <f>IF(F60=[1]sheet1!$C$23,[1]sheet1!$D$25,[1]sheet1!$D$26)</f>
        <v>5.1336800000000009E-2</v>
      </c>
      <c r="R60" s="10">
        <f t="shared" si="1"/>
        <v>0</v>
      </c>
    </row>
    <row r="61" spans="1:18" s="5" customFormat="1" x14ac:dyDescent="0.35">
      <c r="A61" s="12" t="s">
        <v>72</v>
      </c>
      <c r="B61" s="12" t="s">
        <v>342</v>
      </c>
      <c r="C61" s="13">
        <v>2500</v>
      </c>
      <c r="D61" s="14" t="s">
        <v>3</v>
      </c>
      <c r="E61" s="14">
        <v>15.1</v>
      </c>
      <c r="F61" s="14" t="s">
        <v>558</v>
      </c>
      <c r="G61" s="14" t="s">
        <v>562</v>
      </c>
      <c r="H61" s="14" t="s">
        <v>567</v>
      </c>
      <c r="I61" s="14" t="s">
        <v>311</v>
      </c>
      <c r="J61" s="14" t="s">
        <v>311</v>
      </c>
      <c r="K61" s="14">
        <v>11</v>
      </c>
      <c r="L61" s="14">
        <v>11.105</v>
      </c>
      <c r="M61" s="14">
        <v>12</v>
      </c>
      <c r="N61" s="14">
        <v>6.1</v>
      </c>
      <c r="O61" s="7">
        <v>0</v>
      </c>
      <c r="P61" s="8">
        <f t="shared" si="0"/>
        <v>0</v>
      </c>
      <c r="Q61" s="9">
        <f>IF(F61=[1]sheet1!$C$23,[1]sheet1!$D$25,[1]sheet1!$D$26)</f>
        <v>7.752980000000001E-2</v>
      </c>
      <c r="R61" s="10">
        <f t="shared" si="1"/>
        <v>0</v>
      </c>
    </row>
    <row r="62" spans="1:18" s="5" customFormat="1" x14ac:dyDescent="0.35">
      <c r="A62" s="12" t="s">
        <v>73</v>
      </c>
      <c r="B62" s="12" t="s">
        <v>343</v>
      </c>
      <c r="C62" s="13">
        <v>8000</v>
      </c>
      <c r="D62" s="14" t="s">
        <v>3</v>
      </c>
      <c r="E62" s="14">
        <v>15.1</v>
      </c>
      <c r="F62" s="14" t="s">
        <v>558</v>
      </c>
      <c r="G62" s="14" t="s">
        <v>562</v>
      </c>
      <c r="H62" s="14" t="s">
        <v>567</v>
      </c>
      <c r="I62" s="14" t="s">
        <v>311</v>
      </c>
      <c r="J62" s="14" t="s">
        <v>311</v>
      </c>
      <c r="K62" s="14">
        <v>11</v>
      </c>
      <c r="L62" s="14">
        <v>11.105</v>
      </c>
      <c r="M62" s="14">
        <v>12</v>
      </c>
      <c r="N62" s="14">
        <v>5</v>
      </c>
      <c r="O62" s="7">
        <v>0</v>
      </c>
      <c r="P62" s="8">
        <f t="shared" si="0"/>
        <v>0</v>
      </c>
      <c r="Q62" s="9">
        <f>IF(F62=[1]sheet1!$C$23,[1]sheet1!$D$25,[1]sheet1!$D$26)</f>
        <v>7.752980000000001E-2</v>
      </c>
      <c r="R62" s="10">
        <f t="shared" si="1"/>
        <v>0</v>
      </c>
    </row>
    <row r="63" spans="1:18" s="5" customFormat="1" x14ac:dyDescent="0.35">
      <c r="A63" s="12" t="s">
        <v>74</v>
      </c>
      <c r="B63" s="12" t="s">
        <v>344</v>
      </c>
      <c r="C63" s="13">
        <v>22000</v>
      </c>
      <c r="D63" s="14" t="s">
        <v>3</v>
      </c>
      <c r="E63" s="14">
        <v>0.92</v>
      </c>
      <c r="F63" s="14" t="s">
        <v>558</v>
      </c>
      <c r="G63" s="14" t="s">
        <v>563</v>
      </c>
      <c r="H63" s="14" t="s">
        <v>567</v>
      </c>
      <c r="I63" s="14" t="s">
        <v>311</v>
      </c>
      <c r="J63" s="14" t="s">
        <v>311</v>
      </c>
      <c r="K63" s="14">
        <v>11</v>
      </c>
      <c r="L63" s="14">
        <v>11.08</v>
      </c>
      <c r="M63" s="14">
        <v>70</v>
      </c>
      <c r="N63" s="14">
        <v>12.1</v>
      </c>
      <c r="O63" s="7">
        <v>0</v>
      </c>
      <c r="P63" s="8">
        <f t="shared" si="0"/>
        <v>0</v>
      </c>
      <c r="Q63" s="9">
        <f>IF(F63=[1]sheet1!$C$23,[1]sheet1!$D$25,[1]sheet1!$D$26)</f>
        <v>7.752980000000001E-2</v>
      </c>
      <c r="R63" s="10">
        <f t="shared" si="1"/>
        <v>0</v>
      </c>
    </row>
    <row r="64" spans="1:18" s="5" customFormat="1" x14ac:dyDescent="0.35">
      <c r="A64" s="12" t="s">
        <v>75</v>
      </c>
      <c r="B64" s="12" t="s">
        <v>345</v>
      </c>
      <c r="C64" s="13">
        <v>3500</v>
      </c>
      <c r="D64" s="14" t="s">
        <v>3</v>
      </c>
      <c r="E64" s="14">
        <v>15.1</v>
      </c>
      <c r="F64" s="14" t="s">
        <v>558</v>
      </c>
      <c r="G64" s="14" t="s">
        <v>562</v>
      </c>
      <c r="H64" s="14" t="s">
        <v>567</v>
      </c>
      <c r="I64" s="14" t="s">
        <v>311</v>
      </c>
      <c r="J64" s="14" t="s">
        <v>311</v>
      </c>
      <c r="K64" s="14">
        <v>11</v>
      </c>
      <c r="L64" s="14">
        <v>11.103999999999999</v>
      </c>
      <c r="M64" s="14">
        <v>12</v>
      </c>
      <c r="N64" s="14">
        <v>5</v>
      </c>
      <c r="O64" s="7">
        <v>0</v>
      </c>
      <c r="P64" s="8">
        <f t="shared" si="0"/>
        <v>0</v>
      </c>
      <c r="Q64" s="9">
        <f>IF(F64=[1]sheet1!$C$23,[1]sheet1!$D$25,[1]sheet1!$D$26)</f>
        <v>7.752980000000001E-2</v>
      </c>
      <c r="R64" s="10">
        <f t="shared" si="1"/>
        <v>0</v>
      </c>
    </row>
    <row r="65" spans="1:18" s="5" customFormat="1" x14ac:dyDescent="0.35">
      <c r="A65" s="12" t="s">
        <v>76</v>
      </c>
      <c r="B65" s="12" t="s">
        <v>346</v>
      </c>
      <c r="C65" s="13">
        <v>8000</v>
      </c>
      <c r="D65" s="14" t="s">
        <v>3</v>
      </c>
      <c r="E65" s="14">
        <v>6.57</v>
      </c>
      <c r="F65" s="14" t="s">
        <v>558</v>
      </c>
      <c r="G65" s="14" t="s">
        <v>563</v>
      </c>
      <c r="H65" s="14" t="s">
        <v>567</v>
      </c>
      <c r="I65" s="14" t="s">
        <v>311</v>
      </c>
      <c r="J65" s="14" t="s">
        <v>311</v>
      </c>
      <c r="K65" s="14">
        <v>11</v>
      </c>
      <c r="L65" s="14">
        <v>11.092000000000001</v>
      </c>
      <c r="M65" s="14">
        <v>70</v>
      </c>
      <c r="N65" s="14">
        <v>12.1</v>
      </c>
      <c r="O65" s="7">
        <v>0</v>
      </c>
      <c r="P65" s="8">
        <f t="shared" si="0"/>
        <v>0</v>
      </c>
      <c r="Q65" s="9">
        <f>IF(F65=[1]sheet1!$C$23,[1]sheet1!$D$25,[1]sheet1!$D$26)</f>
        <v>7.752980000000001E-2</v>
      </c>
      <c r="R65" s="10">
        <f t="shared" si="1"/>
        <v>0</v>
      </c>
    </row>
    <row r="66" spans="1:18" s="5" customFormat="1" x14ac:dyDescent="0.35">
      <c r="A66" s="12" t="s">
        <v>77</v>
      </c>
      <c r="B66" s="12" t="s">
        <v>347</v>
      </c>
      <c r="C66" s="13">
        <v>640</v>
      </c>
      <c r="D66" s="14" t="s">
        <v>3</v>
      </c>
      <c r="E66" s="14">
        <v>0.28999999999999998</v>
      </c>
      <c r="F66" s="14" t="s">
        <v>559</v>
      </c>
      <c r="G66" s="14" t="s">
        <v>563</v>
      </c>
      <c r="H66" s="14" t="s">
        <v>567</v>
      </c>
      <c r="I66" s="14" t="s">
        <v>311</v>
      </c>
      <c r="J66" s="14" t="s">
        <v>311</v>
      </c>
      <c r="K66" s="14">
        <v>10</v>
      </c>
      <c r="L66" s="14">
        <v>11.105</v>
      </c>
      <c r="M66" s="14">
        <v>12</v>
      </c>
      <c r="N66" s="14">
        <v>5</v>
      </c>
      <c r="O66" s="7">
        <v>0</v>
      </c>
      <c r="P66" s="8">
        <f t="shared" si="0"/>
        <v>0</v>
      </c>
      <c r="Q66" s="9">
        <f>IF(F66=[1]sheet1!$C$23,[1]sheet1!$D$25,[1]sheet1!$D$26)</f>
        <v>7.752980000000001E-2</v>
      </c>
      <c r="R66" s="10">
        <f t="shared" si="1"/>
        <v>0</v>
      </c>
    </row>
    <row r="67" spans="1:18" s="5" customFormat="1" x14ac:dyDescent="0.35">
      <c r="A67" s="15" t="s">
        <v>78</v>
      </c>
      <c r="B67" s="15" t="s">
        <v>348</v>
      </c>
      <c r="C67" s="16">
        <v>7920</v>
      </c>
      <c r="D67" s="17" t="s">
        <v>556</v>
      </c>
      <c r="E67" s="17">
        <v>3</v>
      </c>
      <c r="F67" s="17" t="s">
        <v>559</v>
      </c>
      <c r="G67" s="17" t="s">
        <v>563</v>
      </c>
      <c r="H67" s="17" t="s">
        <v>569</v>
      </c>
      <c r="I67" s="17" t="s">
        <v>311</v>
      </c>
      <c r="J67" s="17" t="s">
        <v>311</v>
      </c>
      <c r="K67" s="17">
        <v>11</v>
      </c>
      <c r="L67" s="17">
        <v>0</v>
      </c>
      <c r="M67" s="17">
        <v>70</v>
      </c>
      <c r="N67" s="17">
        <v>12.1</v>
      </c>
      <c r="O67" s="18">
        <v>0</v>
      </c>
      <c r="P67" s="19">
        <f t="shared" si="0"/>
        <v>0</v>
      </c>
      <c r="Q67" s="20">
        <f>IF(F67=[1]sheet1!$C$23,[1]sheet1!$D$25,[1]sheet1!$D$26)</f>
        <v>7.752980000000001E-2</v>
      </c>
      <c r="R67" s="21">
        <f t="shared" si="1"/>
        <v>0</v>
      </c>
    </row>
    <row r="68" spans="1:18" s="5" customFormat="1" x14ac:dyDescent="0.35">
      <c r="A68" s="12" t="s">
        <v>79</v>
      </c>
      <c r="B68" s="12" t="s">
        <v>349</v>
      </c>
      <c r="C68" s="13">
        <v>5000</v>
      </c>
      <c r="D68" s="14" t="s">
        <v>3</v>
      </c>
      <c r="E68" s="14">
        <v>5.05</v>
      </c>
      <c r="F68" s="14" t="s">
        <v>558</v>
      </c>
      <c r="G68" s="14" t="s">
        <v>562</v>
      </c>
      <c r="H68" s="14" t="s">
        <v>567</v>
      </c>
      <c r="I68" s="14" t="s">
        <v>311</v>
      </c>
      <c r="J68" s="14" t="s">
        <v>311</v>
      </c>
      <c r="K68" s="14">
        <v>11</v>
      </c>
      <c r="L68" s="14">
        <v>11.093</v>
      </c>
      <c r="M68" s="14">
        <v>70</v>
      </c>
      <c r="N68" s="14">
        <v>12.1</v>
      </c>
      <c r="O68" s="7">
        <v>0</v>
      </c>
      <c r="P68" s="8">
        <f t="shared" si="0"/>
        <v>0</v>
      </c>
      <c r="Q68" s="9">
        <f>IF(F68=[1]sheet1!$C$23,[1]sheet1!$D$25,[1]sheet1!$D$26)</f>
        <v>7.752980000000001E-2</v>
      </c>
      <c r="R68" s="10">
        <f t="shared" si="1"/>
        <v>0</v>
      </c>
    </row>
    <row r="69" spans="1:18" s="5" customFormat="1" x14ac:dyDescent="0.35">
      <c r="A69" s="12" t="s">
        <v>80</v>
      </c>
      <c r="B69" s="12" t="s">
        <v>350</v>
      </c>
      <c r="C69" s="13">
        <v>4005</v>
      </c>
      <c r="D69" s="14" t="s">
        <v>3</v>
      </c>
      <c r="E69" s="14">
        <v>15.1</v>
      </c>
      <c r="F69" s="14" t="s">
        <v>559</v>
      </c>
      <c r="G69" s="14" t="s">
        <v>562</v>
      </c>
      <c r="H69" s="14" t="s">
        <v>567</v>
      </c>
      <c r="I69" s="14" t="s">
        <v>311</v>
      </c>
      <c r="J69" s="14" t="s">
        <v>311</v>
      </c>
      <c r="K69" s="14">
        <v>10</v>
      </c>
      <c r="L69" s="14">
        <v>11.105</v>
      </c>
      <c r="M69" s="14">
        <v>12</v>
      </c>
      <c r="N69" s="14">
        <v>5</v>
      </c>
      <c r="O69" s="7">
        <v>0</v>
      </c>
      <c r="P69" s="8">
        <f t="shared" si="0"/>
        <v>0</v>
      </c>
      <c r="Q69" s="9">
        <f>IF(F69=[1]sheet1!$C$23,[1]sheet1!$D$25,[1]sheet1!$D$26)</f>
        <v>7.752980000000001E-2</v>
      </c>
      <c r="R69" s="10">
        <f t="shared" si="1"/>
        <v>0</v>
      </c>
    </row>
    <row r="70" spans="1:18" s="5" customFormat="1" x14ac:dyDescent="0.35">
      <c r="A70" s="12" t="s">
        <v>81</v>
      </c>
      <c r="B70" s="12" t="s">
        <v>351</v>
      </c>
      <c r="C70" s="13">
        <v>6500</v>
      </c>
      <c r="D70" s="14" t="s">
        <v>3</v>
      </c>
      <c r="E70" s="14">
        <v>0.32300000000000001</v>
      </c>
      <c r="F70" s="14" t="s">
        <v>559</v>
      </c>
      <c r="G70" s="14" t="s">
        <v>562</v>
      </c>
      <c r="H70" s="14" t="s">
        <v>567</v>
      </c>
      <c r="I70" s="14" t="s">
        <v>311</v>
      </c>
      <c r="J70" s="14" t="s">
        <v>311</v>
      </c>
      <c r="K70" s="14">
        <v>11</v>
      </c>
      <c r="L70" s="14">
        <v>11.105</v>
      </c>
      <c r="M70" s="14">
        <v>70</v>
      </c>
      <c r="N70" s="14">
        <v>12.1</v>
      </c>
      <c r="O70" s="7">
        <v>0</v>
      </c>
      <c r="P70" s="8">
        <f t="shared" si="0"/>
        <v>0</v>
      </c>
      <c r="Q70" s="9">
        <f>IF(F70=[1]sheet1!$C$23,[1]sheet1!$D$25,[1]sheet1!$D$26)</f>
        <v>7.752980000000001E-2</v>
      </c>
      <c r="R70" s="10">
        <f t="shared" si="1"/>
        <v>0</v>
      </c>
    </row>
    <row r="71" spans="1:18" s="5" customFormat="1" x14ac:dyDescent="0.35">
      <c r="A71" s="12" t="s">
        <v>82</v>
      </c>
      <c r="B71" s="12" t="s">
        <v>352</v>
      </c>
      <c r="C71" s="13">
        <v>500</v>
      </c>
      <c r="D71" s="14" t="s">
        <v>3</v>
      </c>
      <c r="E71" s="14">
        <v>0.4</v>
      </c>
      <c r="F71" s="14" t="s">
        <v>559</v>
      </c>
      <c r="G71" s="14" t="s">
        <v>562</v>
      </c>
      <c r="H71" s="14" t="s">
        <v>567</v>
      </c>
      <c r="I71" s="14" t="s">
        <v>311</v>
      </c>
      <c r="J71" s="14" t="s">
        <v>311</v>
      </c>
      <c r="K71" s="14">
        <v>11</v>
      </c>
      <c r="L71" s="14">
        <v>11.105</v>
      </c>
      <c r="M71" s="14">
        <v>75</v>
      </c>
      <c r="N71" s="14">
        <v>12.1</v>
      </c>
      <c r="O71" s="7">
        <v>0</v>
      </c>
      <c r="P71" s="8">
        <f t="shared" ref="P71:P129" si="2">ROUND((IF(E71&lt;15,(4.06335*O71)/365*92,(4.264574*O71)/365*92)+IF(E71&lt;15,(4.277733*O71)/365*273,(4.48466*O71)/365*273)),2)</f>
        <v>0</v>
      </c>
      <c r="Q71" s="9">
        <f>IF(F71=[1]sheet1!$C$23,[1]sheet1!$D$25,[1]sheet1!$D$26)</f>
        <v>7.752980000000001E-2</v>
      </c>
      <c r="R71" s="10">
        <f t="shared" ref="R71:R129" si="3">Q71*O71*30</f>
        <v>0</v>
      </c>
    </row>
    <row r="72" spans="1:18" s="5" customFormat="1" x14ac:dyDescent="0.35">
      <c r="A72" s="12" t="s">
        <v>83</v>
      </c>
      <c r="B72" s="12" t="s">
        <v>353</v>
      </c>
      <c r="C72" s="13">
        <v>8000</v>
      </c>
      <c r="D72" s="14" t="s">
        <v>3</v>
      </c>
      <c r="E72" s="14">
        <v>4.0999999999999996</v>
      </c>
      <c r="F72" s="14" t="s">
        <v>558</v>
      </c>
      <c r="G72" s="14" t="s">
        <v>563</v>
      </c>
      <c r="H72" s="14" t="s">
        <v>567</v>
      </c>
      <c r="I72" s="14" t="s">
        <v>311</v>
      </c>
      <c r="J72" s="14" t="s">
        <v>311</v>
      </c>
      <c r="K72" s="14">
        <v>11</v>
      </c>
      <c r="L72" s="14">
        <v>11.092000000000001</v>
      </c>
      <c r="M72" s="14">
        <v>75</v>
      </c>
      <c r="N72" s="14">
        <v>12.1</v>
      </c>
      <c r="O72" s="7">
        <v>0</v>
      </c>
      <c r="P72" s="8">
        <f t="shared" si="2"/>
        <v>0</v>
      </c>
      <c r="Q72" s="9">
        <f>IF(F72=[1]sheet1!$C$23,[1]sheet1!$D$25,[1]sheet1!$D$26)</f>
        <v>7.752980000000001E-2</v>
      </c>
      <c r="R72" s="10">
        <f t="shared" si="3"/>
        <v>0</v>
      </c>
    </row>
    <row r="73" spans="1:18" s="5" customFormat="1" x14ac:dyDescent="0.35">
      <c r="A73" s="12" t="s">
        <v>84</v>
      </c>
      <c r="B73" s="12" t="s">
        <v>354</v>
      </c>
      <c r="C73" s="13">
        <v>4800</v>
      </c>
      <c r="D73" s="14" t="s">
        <v>3</v>
      </c>
      <c r="E73" s="14">
        <v>1E-3</v>
      </c>
      <c r="F73" s="14" t="s">
        <v>557</v>
      </c>
      <c r="G73" s="14" t="s">
        <v>562</v>
      </c>
      <c r="H73" s="14" t="s">
        <v>567</v>
      </c>
      <c r="I73" s="14" t="s">
        <v>568</v>
      </c>
      <c r="J73" s="14" t="s">
        <v>580</v>
      </c>
      <c r="K73" s="14">
        <v>11</v>
      </c>
      <c r="L73" s="14">
        <v>11.071999999999999</v>
      </c>
      <c r="M73" s="14">
        <v>75</v>
      </c>
      <c r="N73" s="14">
        <v>12.1</v>
      </c>
      <c r="O73" s="7">
        <v>0</v>
      </c>
      <c r="P73" s="8">
        <f t="shared" si="2"/>
        <v>0</v>
      </c>
      <c r="Q73" s="9">
        <f>IF(F73=[1]sheet1!$C$23,[1]sheet1!$D$25,[1]sheet1!$D$26)</f>
        <v>5.1336800000000009E-2</v>
      </c>
      <c r="R73" s="10">
        <f t="shared" si="3"/>
        <v>0</v>
      </c>
    </row>
    <row r="74" spans="1:18" s="5" customFormat="1" x14ac:dyDescent="0.35">
      <c r="A74" s="12" t="s">
        <v>85</v>
      </c>
      <c r="B74" s="12" t="s">
        <v>355</v>
      </c>
      <c r="C74" s="13">
        <v>10015</v>
      </c>
      <c r="D74" s="14" t="s">
        <v>3</v>
      </c>
      <c r="E74" s="14">
        <v>15.1</v>
      </c>
      <c r="F74" s="14" t="s">
        <v>559</v>
      </c>
      <c r="G74" s="14" t="s">
        <v>565</v>
      </c>
      <c r="H74" s="14" t="s">
        <v>569</v>
      </c>
      <c r="I74" s="14" t="s">
        <v>311</v>
      </c>
      <c r="J74" s="14" t="s">
        <v>311</v>
      </c>
      <c r="K74" s="14">
        <v>11</v>
      </c>
      <c r="L74" s="14">
        <v>11.021000000000001</v>
      </c>
      <c r="M74" s="14">
        <v>70</v>
      </c>
      <c r="N74" s="14">
        <v>12.1</v>
      </c>
      <c r="O74" s="7">
        <v>0</v>
      </c>
      <c r="P74" s="8">
        <f t="shared" si="2"/>
        <v>0</v>
      </c>
      <c r="Q74" s="9">
        <f>IF(F74=[1]sheet1!$C$23,[1]sheet1!$D$25,[1]sheet1!$D$26)</f>
        <v>7.752980000000001E-2</v>
      </c>
      <c r="R74" s="10">
        <f t="shared" si="3"/>
        <v>0</v>
      </c>
    </row>
    <row r="75" spans="1:18" s="5" customFormat="1" x14ac:dyDescent="0.35">
      <c r="A75" s="12" t="s">
        <v>86</v>
      </c>
      <c r="B75" s="12" t="s">
        <v>356</v>
      </c>
      <c r="C75" s="13">
        <v>15100</v>
      </c>
      <c r="D75" s="14" t="s">
        <v>3</v>
      </c>
      <c r="E75" s="14">
        <v>15.1</v>
      </c>
      <c r="F75" s="14" t="s">
        <v>559</v>
      </c>
      <c r="G75" s="14" t="s">
        <v>565</v>
      </c>
      <c r="H75" s="14" t="s">
        <v>569</v>
      </c>
      <c r="I75" s="14" t="s">
        <v>311</v>
      </c>
      <c r="J75" s="14" t="s">
        <v>311</v>
      </c>
      <c r="K75" s="14">
        <v>11</v>
      </c>
      <c r="L75" s="14">
        <v>11.026</v>
      </c>
      <c r="M75" s="14">
        <v>70</v>
      </c>
      <c r="N75" s="14">
        <v>12.1</v>
      </c>
      <c r="O75" s="7">
        <v>0</v>
      </c>
      <c r="P75" s="8">
        <f t="shared" si="2"/>
        <v>0</v>
      </c>
      <c r="Q75" s="9">
        <f>IF(F75=[1]sheet1!$C$23,[1]sheet1!$D$25,[1]sheet1!$D$26)</f>
        <v>7.752980000000001E-2</v>
      </c>
      <c r="R75" s="10">
        <f t="shared" si="3"/>
        <v>0</v>
      </c>
    </row>
    <row r="76" spans="1:18" s="5" customFormat="1" x14ac:dyDescent="0.35">
      <c r="A76" s="12" t="s">
        <v>87</v>
      </c>
      <c r="B76" s="12" t="s">
        <v>357</v>
      </c>
      <c r="C76" s="13">
        <v>2195</v>
      </c>
      <c r="D76" s="14" t="s">
        <v>3</v>
      </c>
      <c r="E76" s="14">
        <v>0.67</v>
      </c>
      <c r="F76" s="14" t="s">
        <v>558</v>
      </c>
      <c r="G76" s="14" t="s">
        <v>565</v>
      </c>
      <c r="H76" s="14" t="s">
        <v>569</v>
      </c>
      <c r="I76" s="14" t="s">
        <v>311</v>
      </c>
      <c r="J76" s="14" t="s">
        <v>311</v>
      </c>
      <c r="K76" s="14">
        <v>11</v>
      </c>
      <c r="L76" s="14">
        <v>11.025</v>
      </c>
      <c r="M76" s="14">
        <v>70</v>
      </c>
      <c r="N76" s="14">
        <v>12.1</v>
      </c>
      <c r="O76" s="7">
        <v>0</v>
      </c>
      <c r="P76" s="8">
        <f t="shared" si="2"/>
        <v>0</v>
      </c>
      <c r="Q76" s="9">
        <f>IF(F76=[1]sheet1!$C$23,[1]sheet1!$D$25,[1]sheet1!$D$26)</f>
        <v>7.752980000000001E-2</v>
      </c>
      <c r="R76" s="10">
        <f t="shared" si="3"/>
        <v>0</v>
      </c>
    </row>
    <row r="77" spans="1:18" s="5" customFormat="1" x14ac:dyDescent="0.35">
      <c r="A77" s="12" t="s">
        <v>88</v>
      </c>
      <c r="B77" s="12" t="s">
        <v>358</v>
      </c>
      <c r="C77" s="13">
        <v>428836</v>
      </c>
      <c r="D77" s="14" t="s">
        <v>3</v>
      </c>
      <c r="E77" s="14">
        <v>15.1</v>
      </c>
      <c r="F77" s="14" t="s">
        <v>557</v>
      </c>
      <c r="G77" s="14" t="s">
        <v>565</v>
      </c>
      <c r="H77" s="14" t="s">
        <v>569</v>
      </c>
      <c r="I77" s="14" t="s">
        <v>575</v>
      </c>
      <c r="J77" s="14" t="s">
        <v>588</v>
      </c>
      <c r="K77" s="14">
        <v>11</v>
      </c>
      <c r="L77" s="14">
        <v>11.026</v>
      </c>
      <c r="M77" s="14">
        <v>70</v>
      </c>
      <c r="N77" s="14">
        <v>12.1</v>
      </c>
      <c r="O77" s="7">
        <v>0</v>
      </c>
      <c r="P77" s="8">
        <f t="shared" si="2"/>
        <v>0</v>
      </c>
      <c r="Q77" s="9">
        <f>IF(F77=[1]sheet1!$C$23,[1]sheet1!$D$25,[1]sheet1!$D$26)</f>
        <v>5.1336800000000009E-2</v>
      </c>
      <c r="R77" s="10">
        <f t="shared" si="3"/>
        <v>0</v>
      </c>
    </row>
    <row r="78" spans="1:18" s="5" customFormat="1" x14ac:dyDescent="0.35">
      <c r="A78" s="12" t="s">
        <v>89</v>
      </c>
      <c r="B78" s="12" t="s">
        <v>359</v>
      </c>
      <c r="C78" s="13">
        <v>7000</v>
      </c>
      <c r="D78" s="14" t="s">
        <v>3</v>
      </c>
      <c r="E78" s="14">
        <v>15.1</v>
      </c>
      <c r="F78" s="14" t="s">
        <v>558</v>
      </c>
      <c r="G78" s="14" t="s">
        <v>565</v>
      </c>
      <c r="H78" s="14" t="s">
        <v>569</v>
      </c>
      <c r="I78" s="14" t="s">
        <v>311</v>
      </c>
      <c r="J78" s="14" t="s">
        <v>311</v>
      </c>
      <c r="K78" s="14">
        <v>10</v>
      </c>
      <c r="L78" s="14">
        <v>11.026</v>
      </c>
      <c r="M78" s="14">
        <v>70</v>
      </c>
      <c r="N78" s="14">
        <v>12.1</v>
      </c>
      <c r="O78" s="7">
        <v>0</v>
      </c>
      <c r="P78" s="8">
        <f t="shared" si="2"/>
        <v>0</v>
      </c>
      <c r="Q78" s="9">
        <f>IF(F78=[1]sheet1!$C$23,[1]sheet1!$D$25,[1]sheet1!$D$26)</f>
        <v>7.752980000000001E-2</v>
      </c>
      <c r="R78" s="10">
        <f t="shared" si="3"/>
        <v>0</v>
      </c>
    </row>
    <row r="79" spans="1:18" s="5" customFormat="1" x14ac:dyDescent="0.35">
      <c r="A79" s="12" t="s">
        <v>90</v>
      </c>
      <c r="B79" s="12" t="s">
        <v>360</v>
      </c>
      <c r="C79" s="13">
        <v>39193</v>
      </c>
      <c r="D79" s="14" t="s">
        <v>3</v>
      </c>
      <c r="E79" s="14">
        <v>15.1</v>
      </c>
      <c r="F79" s="14" t="s">
        <v>559</v>
      </c>
      <c r="G79" s="14" t="s">
        <v>566</v>
      </c>
      <c r="H79" s="14" t="s">
        <v>571</v>
      </c>
      <c r="I79" s="14" t="s">
        <v>311</v>
      </c>
      <c r="J79" s="14" t="s">
        <v>311</v>
      </c>
      <c r="K79" s="14">
        <v>10</v>
      </c>
      <c r="L79" s="14">
        <v>10.058</v>
      </c>
      <c r="M79" s="14">
        <v>12</v>
      </c>
      <c r="N79" s="14">
        <v>4.0999999999999996</v>
      </c>
      <c r="O79" s="7">
        <v>0</v>
      </c>
      <c r="P79" s="8">
        <f t="shared" si="2"/>
        <v>0</v>
      </c>
      <c r="Q79" s="9">
        <f>IF(F79=[1]sheet1!$C$23,[1]sheet1!$D$25,[1]sheet1!$D$26)</f>
        <v>7.752980000000001E-2</v>
      </c>
      <c r="R79" s="10">
        <f t="shared" si="3"/>
        <v>0</v>
      </c>
    </row>
    <row r="80" spans="1:18" s="5" customFormat="1" x14ac:dyDescent="0.35">
      <c r="A80" s="12" t="s">
        <v>91</v>
      </c>
      <c r="B80" s="12" t="s">
        <v>361</v>
      </c>
      <c r="C80" s="13">
        <v>18300</v>
      </c>
      <c r="D80" s="14" t="s">
        <v>3</v>
      </c>
      <c r="E80" s="14">
        <v>15.1</v>
      </c>
      <c r="F80" s="14" t="s">
        <v>559</v>
      </c>
      <c r="G80" s="14" t="s">
        <v>566</v>
      </c>
      <c r="H80" s="14" t="s">
        <v>571</v>
      </c>
      <c r="I80" s="14" t="s">
        <v>311</v>
      </c>
      <c r="J80" s="14" t="s">
        <v>311</v>
      </c>
      <c r="K80" s="14">
        <v>11</v>
      </c>
      <c r="L80" s="14">
        <v>11.05</v>
      </c>
      <c r="M80" s="14">
        <v>12</v>
      </c>
      <c r="N80" s="14">
        <v>4.0999999999999996</v>
      </c>
      <c r="O80" s="7">
        <v>0</v>
      </c>
      <c r="P80" s="8">
        <f t="shared" si="2"/>
        <v>0</v>
      </c>
      <c r="Q80" s="9">
        <f>IF(F80=[1]sheet1!$C$23,[1]sheet1!$D$25,[1]sheet1!$D$26)</f>
        <v>7.752980000000001E-2</v>
      </c>
      <c r="R80" s="10">
        <f t="shared" si="3"/>
        <v>0</v>
      </c>
    </row>
    <row r="81" spans="1:18" s="5" customFormat="1" x14ac:dyDescent="0.35">
      <c r="A81" s="12" t="s">
        <v>92</v>
      </c>
      <c r="B81" s="12" t="s">
        <v>362</v>
      </c>
      <c r="C81" s="13">
        <v>4300</v>
      </c>
      <c r="D81" s="14" t="s">
        <v>3</v>
      </c>
      <c r="E81" s="14">
        <v>15.1</v>
      </c>
      <c r="F81" s="14" t="s">
        <v>558</v>
      </c>
      <c r="G81" s="14" t="s">
        <v>566</v>
      </c>
      <c r="H81" s="14" t="s">
        <v>571</v>
      </c>
      <c r="I81" s="14" t="s">
        <v>311</v>
      </c>
      <c r="J81" s="14" t="s">
        <v>311</v>
      </c>
      <c r="K81" s="14">
        <v>10</v>
      </c>
      <c r="L81" s="14">
        <v>11.053000000000001</v>
      </c>
      <c r="M81" s="14">
        <v>12</v>
      </c>
      <c r="N81" s="14">
        <v>5.0999999999999996</v>
      </c>
      <c r="O81" s="7">
        <v>0</v>
      </c>
      <c r="P81" s="8">
        <f t="shared" si="2"/>
        <v>0</v>
      </c>
      <c r="Q81" s="9">
        <f>IF(F81=[1]sheet1!$C$23,[1]sheet1!$D$25,[1]sheet1!$D$26)</f>
        <v>7.752980000000001E-2</v>
      </c>
      <c r="R81" s="10">
        <f t="shared" si="3"/>
        <v>0</v>
      </c>
    </row>
    <row r="82" spans="1:18" s="5" customFormat="1" x14ac:dyDescent="0.35">
      <c r="A82" s="12" t="s">
        <v>93</v>
      </c>
      <c r="B82" s="12" t="s">
        <v>363</v>
      </c>
      <c r="C82" s="13">
        <v>1823</v>
      </c>
      <c r="D82" s="14" t="s">
        <v>3</v>
      </c>
      <c r="E82" s="14">
        <v>15.1</v>
      </c>
      <c r="F82" s="14" t="s">
        <v>557</v>
      </c>
      <c r="G82" s="14" t="s">
        <v>577</v>
      </c>
      <c r="H82" s="14" t="s">
        <v>567</v>
      </c>
      <c r="I82" s="14" t="s">
        <v>572</v>
      </c>
      <c r="J82" s="14" t="s">
        <v>583</v>
      </c>
      <c r="K82" s="14">
        <v>10</v>
      </c>
      <c r="L82" s="14">
        <v>10.468999999999999</v>
      </c>
      <c r="M82" s="14">
        <v>59</v>
      </c>
      <c r="N82" s="14">
        <v>4.0999999999999996</v>
      </c>
      <c r="O82" s="7">
        <v>0</v>
      </c>
      <c r="P82" s="8">
        <f t="shared" si="2"/>
        <v>0</v>
      </c>
      <c r="Q82" s="9">
        <f>IF(F82=[1]sheet1!$C$23,[1]sheet1!$D$25,[1]sheet1!$D$26)</f>
        <v>5.1336800000000009E-2</v>
      </c>
      <c r="R82" s="10">
        <f t="shared" si="3"/>
        <v>0</v>
      </c>
    </row>
    <row r="83" spans="1:18" s="5" customFormat="1" x14ac:dyDescent="0.35">
      <c r="A83" s="12" t="s">
        <v>94</v>
      </c>
      <c r="B83" s="12" t="s">
        <v>364</v>
      </c>
      <c r="C83" s="13">
        <v>105600</v>
      </c>
      <c r="D83" s="14" t="s">
        <v>3</v>
      </c>
      <c r="E83" s="14">
        <v>0.54</v>
      </c>
      <c r="F83" s="14" t="s">
        <v>557</v>
      </c>
      <c r="G83" s="14" t="s">
        <v>562</v>
      </c>
      <c r="H83" s="14" t="s">
        <v>567</v>
      </c>
      <c r="I83" s="14" t="s">
        <v>573</v>
      </c>
      <c r="J83" s="14" t="s">
        <v>589</v>
      </c>
      <c r="K83" s="14">
        <v>11</v>
      </c>
      <c r="L83" s="14">
        <v>11.138999999999999</v>
      </c>
      <c r="M83" s="14">
        <v>60</v>
      </c>
      <c r="N83" s="14">
        <v>12.1</v>
      </c>
      <c r="O83" s="7">
        <v>0</v>
      </c>
      <c r="P83" s="8">
        <f t="shared" si="2"/>
        <v>0</v>
      </c>
      <c r="Q83" s="9">
        <f>IF(F83=[1]sheet1!$C$23,[1]sheet1!$D$25,[1]sheet1!$D$26)</f>
        <v>5.1336800000000009E-2</v>
      </c>
      <c r="R83" s="10">
        <f t="shared" si="3"/>
        <v>0</v>
      </c>
    </row>
    <row r="84" spans="1:18" s="5" customFormat="1" x14ac:dyDescent="0.35">
      <c r="A84" s="12" t="s">
        <v>95</v>
      </c>
      <c r="B84" s="12" t="s">
        <v>365</v>
      </c>
      <c r="C84" s="13">
        <v>9312</v>
      </c>
      <c r="D84" s="14" t="s">
        <v>3</v>
      </c>
      <c r="E84" s="14">
        <v>15.1</v>
      </c>
      <c r="F84" s="14" t="s">
        <v>559</v>
      </c>
      <c r="G84" s="14" t="s">
        <v>564</v>
      </c>
      <c r="H84" s="14" t="s">
        <v>567</v>
      </c>
      <c r="I84" s="14" t="s">
        <v>311</v>
      </c>
      <c r="J84" s="14" t="s">
        <v>311</v>
      </c>
      <c r="K84" s="14">
        <v>10</v>
      </c>
      <c r="L84" s="14">
        <v>11.105</v>
      </c>
      <c r="M84" s="14">
        <v>24</v>
      </c>
      <c r="N84" s="14">
        <v>6.1</v>
      </c>
      <c r="O84" s="7">
        <v>0</v>
      </c>
      <c r="P84" s="8">
        <f t="shared" si="2"/>
        <v>0</v>
      </c>
      <c r="Q84" s="9">
        <f>IF(F84=[1]sheet1!$C$23,[1]sheet1!$D$25,[1]sheet1!$D$26)</f>
        <v>7.752980000000001E-2</v>
      </c>
      <c r="R84" s="10">
        <f t="shared" si="3"/>
        <v>0</v>
      </c>
    </row>
    <row r="85" spans="1:18" s="5" customFormat="1" x14ac:dyDescent="0.35">
      <c r="A85" s="12" t="s">
        <v>96</v>
      </c>
      <c r="B85" s="12" t="s">
        <v>366</v>
      </c>
      <c r="C85" s="13">
        <v>37100</v>
      </c>
      <c r="D85" s="14" t="s">
        <v>3</v>
      </c>
      <c r="E85" s="14">
        <v>4.9400000000000004</v>
      </c>
      <c r="F85" s="14" t="s">
        <v>559</v>
      </c>
      <c r="G85" s="14" t="s">
        <v>564</v>
      </c>
      <c r="H85" s="14" t="s">
        <v>571</v>
      </c>
      <c r="I85" s="14" t="s">
        <v>311</v>
      </c>
      <c r="J85" s="14" t="s">
        <v>311</v>
      </c>
      <c r="K85" s="14">
        <v>11</v>
      </c>
      <c r="L85" s="14">
        <v>11.103999999999999</v>
      </c>
      <c r="M85" s="14">
        <v>60</v>
      </c>
      <c r="N85" s="14">
        <v>12.1</v>
      </c>
      <c r="O85" s="7">
        <v>0</v>
      </c>
      <c r="P85" s="8">
        <f t="shared" si="2"/>
        <v>0</v>
      </c>
      <c r="Q85" s="9">
        <f>IF(F85=[1]sheet1!$C$23,[1]sheet1!$D$25,[1]sheet1!$D$26)</f>
        <v>7.752980000000001E-2</v>
      </c>
      <c r="R85" s="10">
        <f t="shared" si="3"/>
        <v>0</v>
      </c>
    </row>
    <row r="86" spans="1:18" s="5" customFormat="1" x14ac:dyDescent="0.35">
      <c r="A86" s="12" t="s">
        <v>97</v>
      </c>
      <c r="B86" s="12" t="s">
        <v>367</v>
      </c>
      <c r="C86" s="13">
        <v>79800</v>
      </c>
      <c r="D86" s="14" t="s">
        <v>3</v>
      </c>
      <c r="E86" s="14">
        <v>3.36</v>
      </c>
      <c r="F86" s="14" t="s">
        <v>559</v>
      </c>
      <c r="G86" s="14" t="s">
        <v>564</v>
      </c>
      <c r="H86" s="14" t="s">
        <v>571</v>
      </c>
      <c r="I86" s="14" t="s">
        <v>311</v>
      </c>
      <c r="J86" s="14" t="s">
        <v>311</v>
      </c>
      <c r="K86" s="14">
        <v>11</v>
      </c>
      <c r="L86" s="14">
        <v>11.11</v>
      </c>
      <c r="M86" s="14">
        <v>60</v>
      </c>
      <c r="N86" s="14">
        <v>15</v>
      </c>
      <c r="O86" s="7">
        <v>0</v>
      </c>
      <c r="P86" s="8">
        <f t="shared" si="2"/>
        <v>0</v>
      </c>
      <c r="Q86" s="9">
        <f>IF(F86=[1]sheet1!$C$23,[1]sheet1!$D$25,[1]sheet1!$D$26)</f>
        <v>7.752980000000001E-2</v>
      </c>
      <c r="R86" s="10">
        <f t="shared" si="3"/>
        <v>0</v>
      </c>
    </row>
    <row r="87" spans="1:18" s="5" customFormat="1" x14ac:dyDescent="0.35">
      <c r="A87" s="12" t="s">
        <v>98</v>
      </c>
      <c r="B87" s="12" t="s">
        <v>368</v>
      </c>
      <c r="C87" s="13">
        <v>7800</v>
      </c>
      <c r="D87" s="14" t="s">
        <v>3</v>
      </c>
      <c r="E87" s="14">
        <v>5.01</v>
      </c>
      <c r="F87" s="14" t="s">
        <v>559</v>
      </c>
      <c r="G87" s="14" t="s">
        <v>564</v>
      </c>
      <c r="H87" s="14" t="s">
        <v>567</v>
      </c>
      <c r="I87" s="14" t="s">
        <v>311</v>
      </c>
      <c r="J87" s="14" t="s">
        <v>311</v>
      </c>
      <c r="K87" s="14">
        <v>11</v>
      </c>
      <c r="L87" s="14">
        <v>11.118</v>
      </c>
      <c r="M87" s="14">
        <v>60</v>
      </c>
      <c r="N87" s="14">
        <v>12.1</v>
      </c>
      <c r="O87" s="7">
        <v>0</v>
      </c>
      <c r="P87" s="8">
        <f t="shared" si="2"/>
        <v>0</v>
      </c>
      <c r="Q87" s="9">
        <f>IF(F87=[1]sheet1!$C$23,[1]sheet1!$D$25,[1]sheet1!$D$26)</f>
        <v>7.752980000000001E-2</v>
      </c>
      <c r="R87" s="10">
        <f t="shared" si="3"/>
        <v>0</v>
      </c>
    </row>
    <row r="88" spans="1:18" s="5" customFormat="1" x14ac:dyDescent="0.35">
      <c r="A88" s="12" t="s">
        <v>99</v>
      </c>
      <c r="B88" s="12" t="s">
        <v>369</v>
      </c>
      <c r="C88" s="13">
        <v>3712</v>
      </c>
      <c r="D88" s="14" t="s">
        <v>3</v>
      </c>
      <c r="E88" s="14">
        <v>0.34</v>
      </c>
      <c r="F88" s="14" t="s">
        <v>559</v>
      </c>
      <c r="G88" s="14" t="s">
        <v>562</v>
      </c>
      <c r="H88" s="14" t="s">
        <v>567</v>
      </c>
      <c r="I88" s="14" t="s">
        <v>311</v>
      </c>
      <c r="J88" s="14" t="s">
        <v>311</v>
      </c>
      <c r="K88" s="14">
        <v>11</v>
      </c>
      <c r="L88" s="14">
        <v>11.141999999999999</v>
      </c>
      <c r="M88" s="14">
        <v>60</v>
      </c>
      <c r="N88" s="14">
        <v>12.1</v>
      </c>
      <c r="O88" s="7">
        <v>0</v>
      </c>
      <c r="P88" s="8">
        <f t="shared" si="2"/>
        <v>0</v>
      </c>
      <c r="Q88" s="9">
        <f>IF(F88=[1]sheet1!$C$23,[1]sheet1!$D$25,[1]sheet1!$D$26)</f>
        <v>7.752980000000001E-2</v>
      </c>
      <c r="R88" s="10">
        <f t="shared" si="3"/>
        <v>0</v>
      </c>
    </row>
    <row r="89" spans="1:18" s="5" customFormat="1" x14ac:dyDescent="0.35">
      <c r="A89" s="12" t="s">
        <v>100</v>
      </c>
      <c r="B89" s="12" t="s">
        <v>370</v>
      </c>
      <c r="C89" s="13">
        <v>11000</v>
      </c>
      <c r="D89" s="14" t="s">
        <v>3</v>
      </c>
      <c r="E89" s="14">
        <v>0.34</v>
      </c>
      <c r="F89" s="14" t="s">
        <v>559</v>
      </c>
      <c r="G89" s="14" t="s">
        <v>562</v>
      </c>
      <c r="H89" s="14" t="s">
        <v>567</v>
      </c>
      <c r="I89" s="14" t="s">
        <v>311</v>
      </c>
      <c r="J89" s="14" t="s">
        <v>311</v>
      </c>
      <c r="K89" s="14">
        <v>11</v>
      </c>
      <c r="L89" s="14">
        <v>11.138999999999999</v>
      </c>
      <c r="M89" s="14">
        <v>60</v>
      </c>
      <c r="N89" s="14">
        <v>12.1</v>
      </c>
      <c r="O89" s="7">
        <v>0</v>
      </c>
      <c r="P89" s="8">
        <f t="shared" si="2"/>
        <v>0</v>
      </c>
      <c r="Q89" s="9">
        <f>IF(F89=[1]sheet1!$C$23,[1]sheet1!$D$25,[1]sheet1!$D$26)</f>
        <v>7.752980000000001E-2</v>
      </c>
      <c r="R89" s="10">
        <f t="shared" si="3"/>
        <v>0</v>
      </c>
    </row>
    <row r="90" spans="1:18" s="5" customFormat="1" x14ac:dyDescent="0.35">
      <c r="A90" s="12" t="s">
        <v>101</v>
      </c>
      <c r="B90" s="12" t="s">
        <v>371</v>
      </c>
      <c r="C90" s="13">
        <v>42528</v>
      </c>
      <c r="D90" s="14" t="s">
        <v>3</v>
      </c>
      <c r="E90" s="14">
        <v>5.39</v>
      </c>
      <c r="F90" s="14" t="s">
        <v>559</v>
      </c>
      <c r="G90" s="14" t="s">
        <v>562</v>
      </c>
      <c r="H90" s="14" t="s">
        <v>567</v>
      </c>
      <c r="I90" s="14" t="s">
        <v>311</v>
      </c>
      <c r="J90" s="14" t="s">
        <v>311</v>
      </c>
      <c r="K90" s="14">
        <v>11</v>
      </c>
      <c r="L90" s="14">
        <v>11.14</v>
      </c>
      <c r="M90" s="14">
        <v>60</v>
      </c>
      <c r="N90" s="14">
        <v>12.1</v>
      </c>
      <c r="O90" s="7">
        <v>0</v>
      </c>
      <c r="P90" s="8">
        <f t="shared" si="2"/>
        <v>0</v>
      </c>
      <c r="Q90" s="9">
        <f>IF(F90=[1]sheet1!$C$23,[1]sheet1!$D$25,[1]sheet1!$D$26)</f>
        <v>7.752980000000001E-2</v>
      </c>
      <c r="R90" s="10">
        <f t="shared" si="3"/>
        <v>0</v>
      </c>
    </row>
    <row r="91" spans="1:18" s="5" customFormat="1" x14ac:dyDescent="0.35">
      <c r="A91" s="12" t="s">
        <v>102</v>
      </c>
      <c r="B91" s="12" t="s">
        <v>372</v>
      </c>
      <c r="C91" s="13">
        <v>16296</v>
      </c>
      <c r="D91" s="14" t="s">
        <v>3</v>
      </c>
      <c r="E91" s="14">
        <v>4.17</v>
      </c>
      <c r="F91" s="14" t="s">
        <v>559</v>
      </c>
      <c r="G91" s="14" t="s">
        <v>562</v>
      </c>
      <c r="H91" s="14" t="s">
        <v>569</v>
      </c>
      <c r="I91" s="14" t="s">
        <v>311</v>
      </c>
      <c r="J91" s="14" t="s">
        <v>311</v>
      </c>
      <c r="K91" s="14">
        <v>11</v>
      </c>
      <c r="L91" s="14">
        <v>11.138999999999999</v>
      </c>
      <c r="M91" s="14">
        <v>60</v>
      </c>
      <c r="N91" s="14">
        <v>12.1</v>
      </c>
      <c r="O91" s="7">
        <v>0</v>
      </c>
      <c r="P91" s="8">
        <f t="shared" si="2"/>
        <v>0</v>
      </c>
      <c r="Q91" s="9">
        <f>IF(F91=[1]sheet1!$C$23,[1]sheet1!$D$25,[1]sheet1!$D$26)</f>
        <v>7.752980000000001E-2</v>
      </c>
      <c r="R91" s="10">
        <f t="shared" si="3"/>
        <v>0</v>
      </c>
    </row>
    <row r="92" spans="1:18" s="5" customFormat="1" x14ac:dyDescent="0.35">
      <c r="A92" s="12" t="s">
        <v>103</v>
      </c>
      <c r="B92" s="12" t="s">
        <v>373</v>
      </c>
      <c r="C92" s="13">
        <v>38200</v>
      </c>
      <c r="D92" s="14" t="s">
        <v>3</v>
      </c>
      <c r="E92" s="14">
        <v>3.27</v>
      </c>
      <c r="F92" s="14" t="s">
        <v>559</v>
      </c>
      <c r="G92" s="14" t="s">
        <v>564</v>
      </c>
      <c r="H92" s="14" t="s">
        <v>567</v>
      </c>
      <c r="I92" s="14" t="s">
        <v>311</v>
      </c>
      <c r="J92" s="14" t="s">
        <v>311</v>
      </c>
      <c r="K92" s="14">
        <v>11</v>
      </c>
      <c r="L92" s="14">
        <v>11.118</v>
      </c>
      <c r="M92" s="14">
        <v>24</v>
      </c>
      <c r="N92" s="14">
        <v>6.1</v>
      </c>
      <c r="O92" s="7">
        <v>0</v>
      </c>
      <c r="P92" s="8">
        <f t="shared" si="2"/>
        <v>0</v>
      </c>
      <c r="Q92" s="9">
        <f>IF(F92=[1]sheet1!$C$23,[1]sheet1!$D$25,[1]sheet1!$D$26)</f>
        <v>7.752980000000001E-2</v>
      </c>
      <c r="R92" s="10">
        <f t="shared" si="3"/>
        <v>0</v>
      </c>
    </row>
    <row r="93" spans="1:18" s="5" customFormat="1" x14ac:dyDescent="0.35">
      <c r="A93" s="15" t="s">
        <v>104</v>
      </c>
      <c r="B93" s="15" t="s">
        <v>373</v>
      </c>
      <c r="C93" s="16">
        <v>38200</v>
      </c>
      <c r="D93" s="17" t="s">
        <v>556</v>
      </c>
      <c r="E93" s="17">
        <v>7</v>
      </c>
      <c r="F93" s="17" t="s">
        <v>559</v>
      </c>
      <c r="G93" s="17" t="s">
        <v>564</v>
      </c>
      <c r="H93" s="17" t="s">
        <v>567</v>
      </c>
      <c r="I93" s="17" t="s">
        <v>311</v>
      </c>
      <c r="J93" s="17" t="s">
        <v>311</v>
      </c>
      <c r="K93" s="17">
        <v>11</v>
      </c>
      <c r="L93" s="17">
        <v>0</v>
      </c>
      <c r="M93" s="17" t="s">
        <v>311</v>
      </c>
      <c r="N93" s="17" t="s">
        <v>311</v>
      </c>
      <c r="O93" s="18">
        <v>0</v>
      </c>
      <c r="P93" s="19">
        <f t="shared" si="2"/>
        <v>0</v>
      </c>
      <c r="Q93" s="20">
        <f>IF(F93=[1]sheet1!$C$23,[1]sheet1!$D$25,[1]sheet1!$D$26)</f>
        <v>7.752980000000001E-2</v>
      </c>
      <c r="R93" s="21">
        <f t="shared" si="3"/>
        <v>0</v>
      </c>
    </row>
    <row r="94" spans="1:18" s="5" customFormat="1" x14ac:dyDescent="0.35">
      <c r="A94" s="12" t="s">
        <v>105</v>
      </c>
      <c r="B94" s="12" t="s">
        <v>374</v>
      </c>
      <c r="C94" s="13">
        <v>846</v>
      </c>
      <c r="D94" s="14" t="s">
        <v>3</v>
      </c>
      <c r="E94" s="14">
        <v>0.53</v>
      </c>
      <c r="F94" s="14" t="s">
        <v>559</v>
      </c>
      <c r="G94" s="14" t="s">
        <v>562</v>
      </c>
      <c r="H94" s="14" t="s">
        <v>567</v>
      </c>
      <c r="I94" s="14" t="s">
        <v>311</v>
      </c>
      <c r="J94" s="14" t="s">
        <v>311</v>
      </c>
      <c r="K94" s="14">
        <v>11</v>
      </c>
      <c r="L94" s="14">
        <v>11.121</v>
      </c>
      <c r="M94" s="14">
        <v>60</v>
      </c>
      <c r="N94" s="14">
        <v>12.1</v>
      </c>
      <c r="O94" s="7">
        <v>0</v>
      </c>
      <c r="P94" s="8">
        <f t="shared" si="2"/>
        <v>0</v>
      </c>
      <c r="Q94" s="9">
        <f>IF(F94=[1]sheet1!$C$23,[1]sheet1!$D$25,[1]sheet1!$D$26)</f>
        <v>7.752980000000001E-2</v>
      </c>
      <c r="R94" s="10">
        <f t="shared" si="3"/>
        <v>0</v>
      </c>
    </row>
    <row r="95" spans="1:18" s="5" customFormat="1" x14ac:dyDescent="0.35">
      <c r="A95" s="12" t="s">
        <v>106</v>
      </c>
      <c r="B95" s="12" t="s">
        <v>375</v>
      </c>
      <c r="C95" s="13">
        <v>39000</v>
      </c>
      <c r="D95" s="14" t="s">
        <v>3</v>
      </c>
      <c r="E95" s="14">
        <v>0.34</v>
      </c>
      <c r="F95" s="14" t="s">
        <v>559</v>
      </c>
      <c r="G95" s="14" t="s">
        <v>562</v>
      </c>
      <c r="H95" s="14" t="s">
        <v>567</v>
      </c>
      <c r="I95" s="14" t="s">
        <v>311</v>
      </c>
      <c r="J95" s="14" t="s">
        <v>311</v>
      </c>
      <c r="K95" s="14">
        <v>10</v>
      </c>
      <c r="L95" s="14">
        <v>11.14</v>
      </c>
      <c r="M95" s="14">
        <v>60</v>
      </c>
      <c r="N95" s="14">
        <v>12.1</v>
      </c>
      <c r="O95" s="7">
        <v>0</v>
      </c>
      <c r="P95" s="8">
        <f t="shared" si="2"/>
        <v>0</v>
      </c>
      <c r="Q95" s="9">
        <f>IF(F95=[1]sheet1!$C$23,[1]sheet1!$D$25,[1]sheet1!$D$26)</f>
        <v>7.752980000000001E-2</v>
      </c>
      <c r="R95" s="10">
        <f t="shared" si="3"/>
        <v>0</v>
      </c>
    </row>
    <row r="96" spans="1:18" s="5" customFormat="1" x14ac:dyDescent="0.35">
      <c r="A96" s="15" t="s">
        <v>107</v>
      </c>
      <c r="B96" s="15" t="s">
        <v>376</v>
      </c>
      <c r="C96" s="16">
        <v>10296</v>
      </c>
      <c r="D96" s="17" t="s">
        <v>556</v>
      </c>
      <c r="E96" s="17">
        <v>6.9</v>
      </c>
      <c r="F96" s="17" t="s">
        <v>559</v>
      </c>
      <c r="G96" s="17" t="s">
        <v>564</v>
      </c>
      <c r="H96" s="17" t="s">
        <v>567</v>
      </c>
      <c r="I96" s="17" t="s">
        <v>311</v>
      </c>
      <c r="J96" s="17" t="s">
        <v>311</v>
      </c>
      <c r="K96" s="17">
        <v>11</v>
      </c>
      <c r="L96" s="17">
        <v>0</v>
      </c>
      <c r="M96" s="17">
        <v>60</v>
      </c>
      <c r="N96" s="17">
        <v>12.1</v>
      </c>
      <c r="O96" s="18">
        <v>0</v>
      </c>
      <c r="P96" s="19">
        <f t="shared" si="2"/>
        <v>0</v>
      </c>
      <c r="Q96" s="20">
        <f>IF(F96=[1]sheet1!$C$23,[1]sheet1!$D$25,[1]sheet1!$D$26)</f>
        <v>7.752980000000001E-2</v>
      </c>
      <c r="R96" s="21">
        <f t="shared" si="3"/>
        <v>0</v>
      </c>
    </row>
    <row r="97" spans="1:18" s="5" customFormat="1" x14ac:dyDescent="0.35">
      <c r="A97" s="15" t="s">
        <v>108</v>
      </c>
      <c r="B97" s="15" t="s">
        <v>377</v>
      </c>
      <c r="C97" s="16">
        <v>120000</v>
      </c>
      <c r="D97" s="17" t="s">
        <v>556</v>
      </c>
      <c r="E97" s="17">
        <v>0.156</v>
      </c>
      <c r="F97" s="17" t="s">
        <v>559</v>
      </c>
      <c r="G97" s="17" t="s">
        <v>564</v>
      </c>
      <c r="H97" s="17" t="s">
        <v>567</v>
      </c>
      <c r="I97" s="17" t="s">
        <v>311</v>
      </c>
      <c r="J97" s="17" t="s">
        <v>311</v>
      </c>
      <c r="K97" s="17">
        <v>11</v>
      </c>
      <c r="L97" s="17">
        <v>0</v>
      </c>
      <c r="M97" s="17">
        <v>60</v>
      </c>
      <c r="N97" s="17">
        <v>6.1</v>
      </c>
      <c r="O97" s="18">
        <v>0</v>
      </c>
      <c r="P97" s="19">
        <f t="shared" si="2"/>
        <v>0</v>
      </c>
      <c r="Q97" s="20">
        <f>IF(F97=[1]sheet1!$C$23,[1]sheet1!$D$25,[1]sheet1!$D$26)</f>
        <v>7.752980000000001E-2</v>
      </c>
      <c r="R97" s="21">
        <f t="shared" si="3"/>
        <v>0</v>
      </c>
    </row>
    <row r="98" spans="1:18" s="5" customFormat="1" x14ac:dyDescent="0.35">
      <c r="A98" s="12" t="s">
        <v>109</v>
      </c>
      <c r="B98" s="12" t="s">
        <v>378</v>
      </c>
      <c r="C98" s="13">
        <v>32496</v>
      </c>
      <c r="D98" s="14" t="s">
        <v>3</v>
      </c>
      <c r="E98" s="14">
        <v>10.31</v>
      </c>
      <c r="F98" s="14" t="s">
        <v>559</v>
      </c>
      <c r="G98" s="14" t="s">
        <v>564</v>
      </c>
      <c r="H98" s="14" t="s">
        <v>571</v>
      </c>
      <c r="I98" s="14" t="s">
        <v>311</v>
      </c>
      <c r="J98" s="14" t="s">
        <v>311</v>
      </c>
      <c r="K98" s="14">
        <v>10</v>
      </c>
      <c r="L98" s="14">
        <v>11.105</v>
      </c>
      <c r="M98" s="14">
        <v>60</v>
      </c>
      <c r="N98" s="14">
        <v>6.1</v>
      </c>
      <c r="O98" s="7">
        <v>0</v>
      </c>
      <c r="P98" s="8">
        <f t="shared" si="2"/>
        <v>0</v>
      </c>
      <c r="Q98" s="9">
        <f>IF(F98=[1]sheet1!$C$23,[1]sheet1!$D$25,[1]sheet1!$D$26)</f>
        <v>7.752980000000001E-2</v>
      </c>
      <c r="R98" s="10">
        <f t="shared" si="3"/>
        <v>0</v>
      </c>
    </row>
    <row r="99" spans="1:18" s="5" customFormat="1" x14ac:dyDescent="0.35">
      <c r="A99" s="12" t="s">
        <v>110</v>
      </c>
      <c r="B99" s="12" t="s">
        <v>379</v>
      </c>
      <c r="C99" s="13">
        <v>18000</v>
      </c>
      <c r="D99" s="14" t="s">
        <v>3</v>
      </c>
      <c r="E99" s="14">
        <v>2.46</v>
      </c>
      <c r="F99" s="14" t="s">
        <v>559</v>
      </c>
      <c r="G99" s="14" t="s">
        <v>564</v>
      </c>
      <c r="H99" s="14" t="s">
        <v>569</v>
      </c>
      <c r="I99" s="14" t="s">
        <v>311</v>
      </c>
      <c r="J99" s="14" t="s">
        <v>311</v>
      </c>
      <c r="K99" s="14">
        <v>11</v>
      </c>
      <c r="L99" s="14">
        <v>11.118</v>
      </c>
      <c r="M99" s="14">
        <v>60</v>
      </c>
      <c r="N99" s="14">
        <v>12.1</v>
      </c>
      <c r="O99" s="7">
        <v>0</v>
      </c>
      <c r="P99" s="8">
        <f t="shared" si="2"/>
        <v>0</v>
      </c>
      <c r="Q99" s="9">
        <f>IF(F99=[1]sheet1!$C$23,[1]sheet1!$D$25,[1]sheet1!$D$26)</f>
        <v>7.752980000000001E-2</v>
      </c>
      <c r="R99" s="10">
        <f t="shared" si="3"/>
        <v>0</v>
      </c>
    </row>
    <row r="100" spans="1:18" s="5" customFormat="1" x14ac:dyDescent="0.35">
      <c r="A100" s="12" t="s">
        <v>111</v>
      </c>
      <c r="B100" s="12" t="s">
        <v>380</v>
      </c>
      <c r="C100" s="13">
        <v>20000</v>
      </c>
      <c r="D100" s="14" t="s">
        <v>3</v>
      </c>
      <c r="E100" s="14">
        <v>8.25</v>
      </c>
      <c r="F100" s="14" t="s">
        <v>559</v>
      </c>
      <c r="G100" s="14" t="s">
        <v>564</v>
      </c>
      <c r="H100" s="14" t="s">
        <v>567</v>
      </c>
      <c r="I100" s="14" t="s">
        <v>311</v>
      </c>
      <c r="J100" s="14" t="s">
        <v>311</v>
      </c>
      <c r="K100" s="14">
        <v>11</v>
      </c>
      <c r="L100" s="14">
        <v>11.118</v>
      </c>
      <c r="M100" s="14">
        <v>60</v>
      </c>
      <c r="N100" s="14">
        <v>12.1</v>
      </c>
      <c r="O100" s="7">
        <v>0</v>
      </c>
      <c r="P100" s="8">
        <f t="shared" si="2"/>
        <v>0</v>
      </c>
      <c r="Q100" s="9">
        <f>IF(F100=[1]sheet1!$C$23,[1]sheet1!$D$25,[1]sheet1!$D$26)</f>
        <v>7.752980000000001E-2</v>
      </c>
      <c r="R100" s="10">
        <f t="shared" si="3"/>
        <v>0</v>
      </c>
    </row>
    <row r="101" spans="1:18" s="5" customFormat="1" x14ac:dyDescent="0.35">
      <c r="A101" s="12" t="s">
        <v>112</v>
      </c>
      <c r="B101" s="12" t="s">
        <v>381</v>
      </c>
      <c r="C101" s="13">
        <v>20000</v>
      </c>
      <c r="D101" s="14" t="s">
        <v>3</v>
      </c>
      <c r="E101" s="14">
        <v>5.5</v>
      </c>
      <c r="F101" s="14" t="s">
        <v>559</v>
      </c>
      <c r="G101" s="14" t="s">
        <v>564</v>
      </c>
      <c r="H101" s="14" t="s">
        <v>567</v>
      </c>
      <c r="I101" s="14" t="s">
        <v>311</v>
      </c>
      <c r="J101" s="14" t="s">
        <v>311</v>
      </c>
      <c r="K101" s="14">
        <v>11</v>
      </c>
      <c r="L101" s="14">
        <v>11.118</v>
      </c>
      <c r="M101" s="14">
        <v>60</v>
      </c>
      <c r="N101" s="14">
        <v>12.1</v>
      </c>
      <c r="O101" s="7">
        <v>0</v>
      </c>
      <c r="P101" s="8">
        <f t="shared" si="2"/>
        <v>0</v>
      </c>
      <c r="Q101" s="9">
        <f>IF(F101=[1]sheet1!$C$23,[1]sheet1!$D$25,[1]sheet1!$D$26)</f>
        <v>7.752980000000001E-2</v>
      </c>
      <c r="R101" s="10">
        <f t="shared" si="3"/>
        <v>0</v>
      </c>
    </row>
    <row r="102" spans="1:18" s="5" customFormat="1" x14ac:dyDescent="0.35">
      <c r="A102" s="15" t="s">
        <v>113</v>
      </c>
      <c r="B102" s="15" t="s">
        <v>382</v>
      </c>
      <c r="C102" s="16">
        <v>11592</v>
      </c>
      <c r="D102" s="17" t="s">
        <v>556</v>
      </c>
      <c r="E102" s="17">
        <v>5.5</v>
      </c>
      <c r="F102" s="17" t="s">
        <v>559</v>
      </c>
      <c r="G102" s="17" t="s">
        <v>564</v>
      </c>
      <c r="H102" s="17" t="s">
        <v>567</v>
      </c>
      <c r="I102" s="17" t="s">
        <v>311</v>
      </c>
      <c r="J102" s="17" t="s">
        <v>311</v>
      </c>
      <c r="K102" s="17">
        <v>11</v>
      </c>
      <c r="L102" s="17">
        <v>0</v>
      </c>
      <c r="M102" s="17">
        <v>60</v>
      </c>
      <c r="N102" s="17">
        <v>12.1</v>
      </c>
      <c r="O102" s="18">
        <v>0</v>
      </c>
      <c r="P102" s="19">
        <f t="shared" si="2"/>
        <v>0</v>
      </c>
      <c r="Q102" s="20">
        <f>IF(F102=[1]sheet1!$C$23,[1]sheet1!$D$25,[1]sheet1!$D$26)</f>
        <v>7.752980000000001E-2</v>
      </c>
      <c r="R102" s="21">
        <f t="shared" si="3"/>
        <v>0</v>
      </c>
    </row>
    <row r="103" spans="1:18" s="5" customFormat="1" x14ac:dyDescent="0.35">
      <c r="A103" s="12" t="s">
        <v>114</v>
      </c>
      <c r="B103" s="12" t="s">
        <v>383</v>
      </c>
      <c r="C103" s="13">
        <v>3792</v>
      </c>
      <c r="D103" s="14" t="s">
        <v>3</v>
      </c>
      <c r="E103" s="14">
        <v>2.77</v>
      </c>
      <c r="F103" s="14" t="s">
        <v>559</v>
      </c>
      <c r="G103" s="14" t="s">
        <v>564</v>
      </c>
      <c r="H103" s="14" t="s">
        <v>567</v>
      </c>
      <c r="I103" s="14" t="s">
        <v>311</v>
      </c>
      <c r="J103" s="14" t="s">
        <v>311</v>
      </c>
      <c r="K103" s="14">
        <v>11</v>
      </c>
      <c r="L103" s="14">
        <v>11.051</v>
      </c>
      <c r="M103" s="14">
        <v>60</v>
      </c>
      <c r="N103" s="14">
        <v>12.1</v>
      </c>
      <c r="O103" s="7">
        <v>0</v>
      </c>
      <c r="P103" s="8">
        <f t="shared" si="2"/>
        <v>0</v>
      </c>
      <c r="Q103" s="9">
        <f>IF(F103=[1]sheet1!$C$23,[1]sheet1!$D$25,[1]sheet1!$D$26)</f>
        <v>7.752980000000001E-2</v>
      </c>
      <c r="R103" s="10">
        <f t="shared" si="3"/>
        <v>0</v>
      </c>
    </row>
    <row r="104" spans="1:18" s="5" customFormat="1" x14ac:dyDescent="0.35">
      <c r="A104" s="12" t="s">
        <v>115</v>
      </c>
      <c r="B104" s="12" t="s">
        <v>384</v>
      </c>
      <c r="C104" s="13">
        <v>55104</v>
      </c>
      <c r="D104" s="14" t="s">
        <v>3</v>
      </c>
      <c r="E104" s="14">
        <v>2.91</v>
      </c>
      <c r="F104" s="14" t="s">
        <v>559</v>
      </c>
      <c r="G104" s="14" t="s">
        <v>564</v>
      </c>
      <c r="H104" s="14" t="s">
        <v>567</v>
      </c>
      <c r="I104" s="14" t="s">
        <v>311</v>
      </c>
      <c r="J104" s="14" t="s">
        <v>311</v>
      </c>
      <c r="K104" s="14">
        <v>11</v>
      </c>
      <c r="L104" s="14">
        <v>11.105</v>
      </c>
      <c r="M104" s="14">
        <v>60</v>
      </c>
      <c r="N104" s="14">
        <v>12.1</v>
      </c>
      <c r="O104" s="7">
        <v>0</v>
      </c>
      <c r="P104" s="8">
        <f t="shared" si="2"/>
        <v>0</v>
      </c>
      <c r="Q104" s="9">
        <f>IF(F104=[1]sheet1!$C$23,[1]sheet1!$D$25,[1]sheet1!$D$26)</f>
        <v>7.752980000000001E-2</v>
      </c>
      <c r="R104" s="10">
        <f t="shared" si="3"/>
        <v>0</v>
      </c>
    </row>
    <row r="105" spans="1:18" s="5" customFormat="1" x14ac:dyDescent="0.35">
      <c r="A105" s="12" t="s">
        <v>116</v>
      </c>
      <c r="B105" s="12" t="s">
        <v>385</v>
      </c>
      <c r="C105" s="13">
        <v>42192</v>
      </c>
      <c r="D105" s="14" t="s">
        <v>3</v>
      </c>
      <c r="E105" s="14">
        <v>5.51</v>
      </c>
      <c r="F105" s="14" t="s">
        <v>559</v>
      </c>
      <c r="G105" s="14" t="s">
        <v>564</v>
      </c>
      <c r="H105" s="14" t="s">
        <v>567</v>
      </c>
      <c r="I105" s="14" t="s">
        <v>311</v>
      </c>
      <c r="J105" s="14" t="s">
        <v>311</v>
      </c>
      <c r="K105" s="14">
        <v>11</v>
      </c>
      <c r="L105" s="14">
        <v>11.105</v>
      </c>
      <c r="M105" s="14">
        <v>24</v>
      </c>
      <c r="N105" s="14">
        <v>6.1</v>
      </c>
      <c r="O105" s="7">
        <v>0</v>
      </c>
      <c r="P105" s="8">
        <f t="shared" si="2"/>
        <v>0</v>
      </c>
      <c r="Q105" s="9">
        <f>IF(F105=[1]sheet1!$C$23,[1]sheet1!$D$25,[1]sheet1!$D$26)</f>
        <v>7.752980000000001E-2</v>
      </c>
      <c r="R105" s="10">
        <f t="shared" si="3"/>
        <v>0</v>
      </c>
    </row>
    <row r="106" spans="1:18" s="5" customFormat="1" x14ac:dyDescent="0.35">
      <c r="A106" s="12" t="s">
        <v>117</v>
      </c>
      <c r="B106" s="12" t="s">
        <v>386</v>
      </c>
      <c r="C106" s="13">
        <v>170904</v>
      </c>
      <c r="D106" s="14" t="s">
        <v>3</v>
      </c>
      <c r="E106" s="14">
        <v>7.3</v>
      </c>
      <c r="F106" s="14" t="s">
        <v>559</v>
      </c>
      <c r="G106" s="14" t="s">
        <v>564</v>
      </c>
      <c r="H106" s="14" t="s">
        <v>569</v>
      </c>
      <c r="I106" s="14" t="s">
        <v>311</v>
      </c>
      <c r="J106" s="14" t="s">
        <v>311</v>
      </c>
      <c r="K106" s="14">
        <v>11</v>
      </c>
      <c r="L106" s="14">
        <v>11.105</v>
      </c>
      <c r="M106" s="14">
        <v>24</v>
      </c>
      <c r="N106" s="14">
        <v>6.1</v>
      </c>
      <c r="O106" s="7">
        <v>0</v>
      </c>
      <c r="P106" s="8">
        <f t="shared" si="2"/>
        <v>0</v>
      </c>
      <c r="Q106" s="9">
        <f>IF(F106=[1]sheet1!$C$23,[1]sheet1!$D$25,[1]sheet1!$D$26)</f>
        <v>7.752980000000001E-2</v>
      </c>
      <c r="R106" s="10">
        <f t="shared" si="3"/>
        <v>0</v>
      </c>
    </row>
    <row r="107" spans="1:18" s="5" customFormat="1" x14ac:dyDescent="0.35">
      <c r="A107" s="15" t="s">
        <v>118</v>
      </c>
      <c r="B107" s="15" t="s">
        <v>387</v>
      </c>
      <c r="C107" s="16">
        <v>10296</v>
      </c>
      <c r="D107" s="17" t="s">
        <v>556</v>
      </c>
      <c r="E107" s="17">
        <v>14.2</v>
      </c>
      <c r="F107" s="17" t="s">
        <v>559</v>
      </c>
      <c r="G107" s="17" t="s">
        <v>564</v>
      </c>
      <c r="H107" s="17" t="s">
        <v>567</v>
      </c>
      <c r="I107" s="17" t="s">
        <v>311</v>
      </c>
      <c r="J107" s="17" t="s">
        <v>311</v>
      </c>
      <c r="K107" s="17">
        <v>11</v>
      </c>
      <c r="L107" s="17">
        <v>0</v>
      </c>
      <c r="M107" s="17">
        <v>60</v>
      </c>
      <c r="N107" s="17">
        <v>12.1</v>
      </c>
      <c r="O107" s="18">
        <v>0</v>
      </c>
      <c r="P107" s="19">
        <f t="shared" si="2"/>
        <v>0</v>
      </c>
      <c r="Q107" s="20">
        <f>IF(F107=[1]sheet1!$C$23,[1]sheet1!$D$25,[1]sheet1!$D$26)</f>
        <v>7.752980000000001E-2</v>
      </c>
      <c r="R107" s="21">
        <f t="shared" si="3"/>
        <v>0</v>
      </c>
    </row>
    <row r="108" spans="1:18" s="5" customFormat="1" x14ac:dyDescent="0.35">
      <c r="A108" s="15" t="s">
        <v>119</v>
      </c>
      <c r="B108" s="15" t="s">
        <v>311</v>
      </c>
      <c r="C108" s="16" t="s">
        <v>311</v>
      </c>
      <c r="D108" s="17" t="s">
        <v>556</v>
      </c>
      <c r="E108" s="17">
        <v>0</v>
      </c>
      <c r="F108" s="17" t="s">
        <v>559</v>
      </c>
      <c r="G108" s="17" t="s">
        <v>564</v>
      </c>
      <c r="H108" s="17" t="s">
        <v>567</v>
      </c>
      <c r="I108" s="17" t="s">
        <v>311</v>
      </c>
      <c r="J108" s="17" t="s">
        <v>311</v>
      </c>
      <c r="K108" s="17">
        <v>11</v>
      </c>
      <c r="L108" s="17">
        <v>0</v>
      </c>
      <c r="M108" s="17">
        <v>60</v>
      </c>
      <c r="N108" s="17">
        <v>12.1</v>
      </c>
      <c r="O108" s="18">
        <v>0</v>
      </c>
      <c r="P108" s="19">
        <f t="shared" si="2"/>
        <v>0</v>
      </c>
      <c r="Q108" s="20">
        <f>IF(F108=[1]sheet1!$C$23,[1]sheet1!$D$25,[1]sheet1!$D$26)</f>
        <v>7.752980000000001E-2</v>
      </c>
      <c r="R108" s="21">
        <f t="shared" si="3"/>
        <v>0</v>
      </c>
    </row>
    <row r="109" spans="1:18" s="5" customFormat="1" x14ac:dyDescent="0.35">
      <c r="A109" s="12" t="s">
        <v>120</v>
      </c>
      <c r="B109" s="12" t="s">
        <v>388</v>
      </c>
      <c r="C109" s="13">
        <v>1150</v>
      </c>
      <c r="D109" s="14" t="s">
        <v>3</v>
      </c>
      <c r="E109" s="14">
        <v>7.36</v>
      </c>
      <c r="F109" s="14" t="s">
        <v>559</v>
      </c>
      <c r="G109" s="14" t="s">
        <v>564</v>
      </c>
      <c r="H109" s="14" t="s">
        <v>569</v>
      </c>
      <c r="I109" s="14" t="s">
        <v>311</v>
      </c>
      <c r="J109" s="14" t="s">
        <v>311</v>
      </c>
      <c r="K109" s="14">
        <v>11</v>
      </c>
      <c r="L109" s="14">
        <v>11.103</v>
      </c>
      <c r="M109" s="14">
        <v>24</v>
      </c>
      <c r="N109" s="14">
        <v>6.1</v>
      </c>
      <c r="O109" s="7">
        <v>0</v>
      </c>
      <c r="P109" s="8">
        <f t="shared" si="2"/>
        <v>0</v>
      </c>
      <c r="Q109" s="9">
        <f>IF(F109=[1]sheet1!$C$23,[1]sheet1!$D$25,[1]sheet1!$D$26)</f>
        <v>7.752980000000001E-2</v>
      </c>
      <c r="R109" s="10">
        <f t="shared" si="3"/>
        <v>0</v>
      </c>
    </row>
    <row r="110" spans="1:18" s="5" customFormat="1" x14ac:dyDescent="0.35">
      <c r="A110" s="12" t="s">
        <v>121</v>
      </c>
      <c r="B110" s="12" t="s">
        <v>389</v>
      </c>
      <c r="C110" s="13">
        <v>4000</v>
      </c>
      <c r="D110" s="14" t="s">
        <v>3</v>
      </c>
      <c r="E110" s="14">
        <v>8</v>
      </c>
      <c r="F110" s="14" t="s">
        <v>559</v>
      </c>
      <c r="G110" s="14" t="s">
        <v>564</v>
      </c>
      <c r="H110" s="14" t="s">
        <v>567</v>
      </c>
      <c r="I110" s="14" t="s">
        <v>311</v>
      </c>
      <c r="J110" s="14" t="s">
        <v>311</v>
      </c>
      <c r="K110" s="14">
        <v>11</v>
      </c>
      <c r="L110" s="14">
        <v>10.989000000000001</v>
      </c>
      <c r="M110" s="14">
        <v>60</v>
      </c>
      <c r="N110" s="14">
        <v>12.1</v>
      </c>
      <c r="O110" s="7">
        <v>0</v>
      </c>
      <c r="P110" s="8">
        <f t="shared" si="2"/>
        <v>0</v>
      </c>
      <c r="Q110" s="9">
        <f>IF(F110=[1]sheet1!$C$23,[1]sheet1!$D$25,[1]sheet1!$D$26)</f>
        <v>7.752980000000001E-2</v>
      </c>
      <c r="R110" s="10">
        <f t="shared" si="3"/>
        <v>0</v>
      </c>
    </row>
    <row r="111" spans="1:18" s="5" customFormat="1" x14ac:dyDescent="0.35">
      <c r="A111" s="12" t="s">
        <v>122</v>
      </c>
      <c r="B111" s="12" t="s">
        <v>390</v>
      </c>
      <c r="C111" s="13">
        <v>1850</v>
      </c>
      <c r="D111" s="14" t="s">
        <v>3</v>
      </c>
      <c r="E111" s="14">
        <v>9.1999999999999993</v>
      </c>
      <c r="F111" s="14" t="s">
        <v>559</v>
      </c>
      <c r="G111" s="14" t="s">
        <v>564</v>
      </c>
      <c r="H111" s="14" t="s">
        <v>567</v>
      </c>
      <c r="I111" s="14" t="s">
        <v>311</v>
      </c>
      <c r="J111" s="14" t="s">
        <v>311</v>
      </c>
      <c r="K111" s="14">
        <v>11</v>
      </c>
      <c r="L111" s="14">
        <v>11.118</v>
      </c>
      <c r="M111" s="14">
        <v>60</v>
      </c>
      <c r="N111" s="14">
        <v>12.1</v>
      </c>
      <c r="O111" s="7">
        <v>0</v>
      </c>
      <c r="P111" s="8">
        <f t="shared" si="2"/>
        <v>0</v>
      </c>
      <c r="Q111" s="9">
        <f>IF(F111=[1]sheet1!$C$23,[1]sheet1!$D$25,[1]sheet1!$D$26)</f>
        <v>7.752980000000001E-2</v>
      </c>
      <c r="R111" s="10">
        <f t="shared" si="3"/>
        <v>0</v>
      </c>
    </row>
    <row r="112" spans="1:18" s="5" customFormat="1" x14ac:dyDescent="0.35">
      <c r="A112" s="12" t="s">
        <v>123</v>
      </c>
      <c r="B112" s="12" t="s">
        <v>391</v>
      </c>
      <c r="C112" s="13">
        <v>9168</v>
      </c>
      <c r="D112" s="14" t="s">
        <v>3</v>
      </c>
      <c r="E112" s="14">
        <v>7.87</v>
      </c>
      <c r="F112" s="14" t="s">
        <v>559</v>
      </c>
      <c r="G112" s="14" t="s">
        <v>564</v>
      </c>
      <c r="H112" s="14" t="s">
        <v>567</v>
      </c>
      <c r="I112" s="14" t="s">
        <v>311</v>
      </c>
      <c r="J112" s="14" t="s">
        <v>311</v>
      </c>
      <c r="K112" s="14">
        <v>11</v>
      </c>
      <c r="L112" s="14">
        <v>11.118</v>
      </c>
      <c r="M112" s="14">
        <v>60</v>
      </c>
      <c r="N112" s="14">
        <v>12.1</v>
      </c>
      <c r="O112" s="7">
        <v>0</v>
      </c>
      <c r="P112" s="8">
        <f t="shared" si="2"/>
        <v>0</v>
      </c>
      <c r="Q112" s="9">
        <f>IF(F112=[1]sheet1!$C$23,[1]sheet1!$D$25,[1]sheet1!$D$26)</f>
        <v>7.752980000000001E-2</v>
      </c>
      <c r="R112" s="10">
        <f t="shared" si="3"/>
        <v>0</v>
      </c>
    </row>
    <row r="113" spans="1:18" s="5" customFormat="1" x14ac:dyDescent="0.35">
      <c r="A113" s="12" t="s">
        <v>124</v>
      </c>
      <c r="B113" s="12" t="s">
        <v>392</v>
      </c>
      <c r="C113" s="13">
        <v>70000</v>
      </c>
      <c r="D113" s="14" t="s">
        <v>3</v>
      </c>
      <c r="E113" s="14">
        <v>1.06</v>
      </c>
      <c r="F113" s="14" t="s">
        <v>559</v>
      </c>
      <c r="G113" s="14" t="s">
        <v>564</v>
      </c>
      <c r="H113" s="14" t="s">
        <v>569</v>
      </c>
      <c r="I113" s="14" t="s">
        <v>311</v>
      </c>
      <c r="J113" s="14" t="s">
        <v>311</v>
      </c>
      <c r="K113" s="14">
        <v>11</v>
      </c>
      <c r="L113" s="14">
        <v>11.118</v>
      </c>
      <c r="M113" s="14">
        <v>60</v>
      </c>
      <c r="N113" s="14">
        <v>12.1</v>
      </c>
      <c r="O113" s="7">
        <v>0</v>
      </c>
      <c r="P113" s="8">
        <f t="shared" si="2"/>
        <v>0</v>
      </c>
      <c r="Q113" s="9">
        <f>IF(F113=[1]sheet1!$C$23,[1]sheet1!$D$25,[1]sheet1!$D$26)</f>
        <v>7.752980000000001E-2</v>
      </c>
      <c r="R113" s="10">
        <f t="shared" si="3"/>
        <v>0</v>
      </c>
    </row>
    <row r="114" spans="1:18" s="5" customFormat="1" x14ac:dyDescent="0.35">
      <c r="A114" s="12" t="s">
        <v>125</v>
      </c>
      <c r="B114" s="12" t="s">
        <v>393</v>
      </c>
      <c r="C114" s="13">
        <v>2520</v>
      </c>
      <c r="D114" s="14" t="s">
        <v>3</v>
      </c>
      <c r="E114" s="14">
        <v>7.27</v>
      </c>
      <c r="F114" s="14" t="s">
        <v>559</v>
      </c>
      <c r="G114" s="14" t="s">
        <v>564</v>
      </c>
      <c r="H114" s="14" t="s">
        <v>569</v>
      </c>
      <c r="I114" s="14" t="s">
        <v>311</v>
      </c>
      <c r="J114" s="14" t="s">
        <v>311</v>
      </c>
      <c r="K114" s="14">
        <v>11</v>
      </c>
      <c r="L114" s="14">
        <v>11.103</v>
      </c>
      <c r="M114" s="14">
        <v>24</v>
      </c>
      <c r="N114" s="14">
        <v>6.1</v>
      </c>
      <c r="O114" s="7">
        <v>0</v>
      </c>
      <c r="P114" s="8">
        <f t="shared" si="2"/>
        <v>0</v>
      </c>
      <c r="Q114" s="9">
        <f>IF(F114=[1]sheet1!$C$23,[1]sheet1!$D$25,[1]sheet1!$D$26)</f>
        <v>7.752980000000001E-2</v>
      </c>
      <c r="R114" s="10">
        <f t="shared" si="3"/>
        <v>0</v>
      </c>
    </row>
    <row r="115" spans="1:18" s="5" customFormat="1" x14ac:dyDescent="0.35">
      <c r="A115" s="12" t="s">
        <v>126</v>
      </c>
      <c r="B115" s="12" t="s">
        <v>394</v>
      </c>
      <c r="C115" s="13">
        <v>1150</v>
      </c>
      <c r="D115" s="14" t="s">
        <v>3</v>
      </c>
      <c r="E115" s="14">
        <v>6.23</v>
      </c>
      <c r="F115" s="14" t="s">
        <v>559</v>
      </c>
      <c r="G115" s="14" t="s">
        <v>564</v>
      </c>
      <c r="H115" s="14" t="s">
        <v>569</v>
      </c>
      <c r="I115" s="14" t="s">
        <v>311</v>
      </c>
      <c r="J115" s="14" t="s">
        <v>311</v>
      </c>
      <c r="K115" s="14">
        <v>10</v>
      </c>
      <c r="L115" s="14">
        <v>11.101000000000001</v>
      </c>
      <c r="M115" s="14">
        <v>24</v>
      </c>
      <c r="N115" s="14">
        <v>6.1</v>
      </c>
      <c r="O115" s="7">
        <v>0</v>
      </c>
      <c r="P115" s="8">
        <f t="shared" si="2"/>
        <v>0</v>
      </c>
      <c r="Q115" s="9">
        <f>IF(F115=[1]sheet1!$C$23,[1]sheet1!$D$25,[1]sheet1!$D$26)</f>
        <v>7.752980000000001E-2</v>
      </c>
      <c r="R115" s="10">
        <f t="shared" si="3"/>
        <v>0</v>
      </c>
    </row>
    <row r="116" spans="1:18" s="5" customFormat="1" x14ac:dyDescent="0.35">
      <c r="A116" s="12" t="s">
        <v>127</v>
      </c>
      <c r="B116" s="12" t="s">
        <v>395</v>
      </c>
      <c r="C116" s="13">
        <v>6672</v>
      </c>
      <c r="D116" s="14" t="s">
        <v>3</v>
      </c>
      <c r="E116" s="14">
        <v>4.62</v>
      </c>
      <c r="F116" s="14" t="s">
        <v>559</v>
      </c>
      <c r="G116" s="14" t="s">
        <v>564</v>
      </c>
      <c r="H116" s="14" t="s">
        <v>567</v>
      </c>
      <c r="I116" s="14" t="s">
        <v>311</v>
      </c>
      <c r="J116" s="14" t="s">
        <v>311</v>
      </c>
      <c r="K116" s="14">
        <v>11</v>
      </c>
      <c r="L116" s="14">
        <v>11.105</v>
      </c>
      <c r="M116" s="14">
        <v>24</v>
      </c>
      <c r="N116" s="14">
        <v>6.1</v>
      </c>
      <c r="O116" s="7">
        <v>0</v>
      </c>
      <c r="P116" s="8">
        <f t="shared" si="2"/>
        <v>0</v>
      </c>
      <c r="Q116" s="9">
        <f>IF(F116=[1]sheet1!$C$23,[1]sheet1!$D$25,[1]sheet1!$D$26)</f>
        <v>7.752980000000001E-2</v>
      </c>
      <c r="R116" s="10">
        <f t="shared" si="3"/>
        <v>0</v>
      </c>
    </row>
    <row r="117" spans="1:18" s="5" customFormat="1" x14ac:dyDescent="0.35">
      <c r="A117" s="15" t="s">
        <v>128</v>
      </c>
      <c r="B117" s="15" t="s">
        <v>396</v>
      </c>
      <c r="C117" s="16">
        <v>3312</v>
      </c>
      <c r="D117" s="17" t="s">
        <v>556</v>
      </c>
      <c r="E117" s="17">
        <v>7.5220000000000002</v>
      </c>
      <c r="F117" s="17" t="s">
        <v>559</v>
      </c>
      <c r="G117" s="17" t="s">
        <v>564</v>
      </c>
      <c r="H117" s="17" t="s">
        <v>569</v>
      </c>
      <c r="I117" s="17" t="s">
        <v>311</v>
      </c>
      <c r="J117" s="17" t="s">
        <v>311</v>
      </c>
      <c r="K117" s="17">
        <v>11</v>
      </c>
      <c r="L117" s="17">
        <v>0</v>
      </c>
      <c r="M117" s="17">
        <v>24</v>
      </c>
      <c r="N117" s="17">
        <v>6.1</v>
      </c>
      <c r="O117" s="18">
        <v>0</v>
      </c>
      <c r="P117" s="19">
        <f t="shared" si="2"/>
        <v>0</v>
      </c>
      <c r="Q117" s="20">
        <f>IF(F117=[1]sheet1!$C$23,[1]sheet1!$D$25,[1]sheet1!$D$26)</f>
        <v>7.752980000000001E-2</v>
      </c>
      <c r="R117" s="21">
        <f t="shared" si="3"/>
        <v>0</v>
      </c>
    </row>
    <row r="118" spans="1:18" s="5" customFormat="1" x14ac:dyDescent="0.35">
      <c r="A118" s="12" t="s">
        <v>129</v>
      </c>
      <c r="B118" s="12" t="s">
        <v>397</v>
      </c>
      <c r="C118" s="13">
        <v>4920</v>
      </c>
      <c r="D118" s="14" t="s">
        <v>3</v>
      </c>
      <c r="E118" s="14">
        <v>4.96</v>
      </c>
      <c r="F118" s="14" t="s">
        <v>559</v>
      </c>
      <c r="G118" s="14" t="s">
        <v>564</v>
      </c>
      <c r="H118" s="14" t="s">
        <v>569</v>
      </c>
      <c r="I118" s="14" t="s">
        <v>311</v>
      </c>
      <c r="J118" s="14" t="s">
        <v>311</v>
      </c>
      <c r="K118" s="14">
        <v>11</v>
      </c>
      <c r="L118" s="14">
        <v>11.106999999999999</v>
      </c>
      <c r="M118" s="14">
        <v>24</v>
      </c>
      <c r="N118" s="14">
        <v>6.1</v>
      </c>
      <c r="O118" s="7">
        <v>0</v>
      </c>
      <c r="P118" s="8">
        <f t="shared" si="2"/>
        <v>0</v>
      </c>
      <c r="Q118" s="9">
        <f>IF(F118=[1]sheet1!$C$23,[1]sheet1!$D$25,[1]sheet1!$D$26)</f>
        <v>7.752980000000001E-2</v>
      </c>
      <c r="R118" s="10">
        <f t="shared" si="3"/>
        <v>0</v>
      </c>
    </row>
    <row r="119" spans="1:18" s="5" customFormat="1" x14ac:dyDescent="0.35">
      <c r="A119" s="12" t="s">
        <v>130</v>
      </c>
      <c r="B119" s="12" t="s">
        <v>398</v>
      </c>
      <c r="C119" s="13">
        <v>1104</v>
      </c>
      <c r="D119" s="14" t="s">
        <v>3</v>
      </c>
      <c r="E119" s="14">
        <v>4.9560000000000004</v>
      </c>
      <c r="F119" s="14" t="s">
        <v>559</v>
      </c>
      <c r="G119" s="14" t="s">
        <v>564</v>
      </c>
      <c r="H119" s="14" t="s">
        <v>569</v>
      </c>
      <c r="I119" s="14" t="s">
        <v>311</v>
      </c>
      <c r="J119" s="14" t="s">
        <v>311</v>
      </c>
      <c r="K119" s="14">
        <v>11</v>
      </c>
      <c r="L119" s="14">
        <v>10.989000000000001</v>
      </c>
      <c r="M119" s="14">
        <v>24</v>
      </c>
      <c r="N119" s="14">
        <v>6.1</v>
      </c>
      <c r="O119" s="7">
        <v>0</v>
      </c>
      <c r="P119" s="8">
        <f t="shared" si="2"/>
        <v>0</v>
      </c>
      <c r="Q119" s="9">
        <f>IF(F119=[1]sheet1!$C$23,[1]sheet1!$D$25,[1]sheet1!$D$26)</f>
        <v>7.752980000000001E-2</v>
      </c>
      <c r="R119" s="10">
        <f t="shared" si="3"/>
        <v>0</v>
      </c>
    </row>
    <row r="120" spans="1:18" s="5" customFormat="1" x14ac:dyDescent="0.35">
      <c r="A120" s="12" t="s">
        <v>131</v>
      </c>
      <c r="B120" s="12" t="s">
        <v>399</v>
      </c>
      <c r="C120" s="13">
        <v>19992</v>
      </c>
      <c r="D120" s="14" t="s">
        <v>3</v>
      </c>
      <c r="E120" s="14">
        <v>1.79</v>
      </c>
      <c r="F120" s="14" t="s">
        <v>559</v>
      </c>
      <c r="G120" s="14" t="s">
        <v>564</v>
      </c>
      <c r="H120" s="14" t="s">
        <v>567</v>
      </c>
      <c r="I120" s="14" t="s">
        <v>311</v>
      </c>
      <c r="J120" s="14" t="s">
        <v>311</v>
      </c>
      <c r="K120" s="14">
        <v>10</v>
      </c>
      <c r="L120" s="14">
        <v>11.105</v>
      </c>
      <c r="M120" s="14">
        <v>24</v>
      </c>
      <c r="N120" s="14">
        <v>6.1</v>
      </c>
      <c r="O120" s="7">
        <v>0</v>
      </c>
      <c r="P120" s="8">
        <f t="shared" si="2"/>
        <v>0</v>
      </c>
      <c r="Q120" s="9">
        <f>IF(F120=[1]sheet1!$C$23,[1]sheet1!$D$25,[1]sheet1!$D$26)</f>
        <v>7.752980000000001E-2</v>
      </c>
      <c r="R120" s="10">
        <f t="shared" si="3"/>
        <v>0</v>
      </c>
    </row>
    <row r="121" spans="1:18" s="5" customFormat="1" x14ac:dyDescent="0.35">
      <c r="A121" s="12" t="s">
        <v>132</v>
      </c>
      <c r="B121" s="12" t="s">
        <v>400</v>
      </c>
      <c r="C121" s="13">
        <v>2000</v>
      </c>
      <c r="D121" s="14" t="s">
        <v>3</v>
      </c>
      <c r="E121" s="14">
        <v>7.69</v>
      </c>
      <c r="F121" s="14" t="s">
        <v>559</v>
      </c>
      <c r="G121" s="14" t="s">
        <v>564</v>
      </c>
      <c r="H121" s="14" t="s">
        <v>567</v>
      </c>
      <c r="I121" s="14" t="s">
        <v>311</v>
      </c>
      <c r="J121" s="14" t="s">
        <v>311</v>
      </c>
      <c r="K121" s="14">
        <v>11</v>
      </c>
      <c r="L121" s="14">
        <v>11.12</v>
      </c>
      <c r="M121" s="14">
        <v>60</v>
      </c>
      <c r="N121" s="14">
        <v>12.1</v>
      </c>
      <c r="O121" s="7">
        <v>0</v>
      </c>
      <c r="P121" s="8">
        <f t="shared" si="2"/>
        <v>0</v>
      </c>
      <c r="Q121" s="9">
        <f>IF(F121=[1]sheet1!$C$23,[1]sheet1!$D$25,[1]sheet1!$D$26)</f>
        <v>7.752980000000001E-2</v>
      </c>
      <c r="R121" s="10">
        <f t="shared" si="3"/>
        <v>0</v>
      </c>
    </row>
    <row r="122" spans="1:18" s="5" customFormat="1" x14ac:dyDescent="0.35">
      <c r="A122" s="12" t="s">
        <v>133</v>
      </c>
      <c r="B122" s="12" t="s">
        <v>401</v>
      </c>
      <c r="C122" s="13">
        <v>19000</v>
      </c>
      <c r="D122" s="14" t="s">
        <v>3</v>
      </c>
      <c r="E122" s="14">
        <v>11.9</v>
      </c>
      <c r="F122" s="14" t="s">
        <v>559</v>
      </c>
      <c r="G122" s="14" t="s">
        <v>564</v>
      </c>
      <c r="H122" s="14" t="s">
        <v>571</v>
      </c>
      <c r="I122" s="14" t="s">
        <v>311</v>
      </c>
      <c r="J122" s="14" t="s">
        <v>311</v>
      </c>
      <c r="K122" s="14">
        <v>11</v>
      </c>
      <c r="L122" s="14">
        <v>11.11</v>
      </c>
      <c r="M122" s="14">
        <v>12</v>
      </c>
      <c r="N122" s="14">
        <v>4.0999999999999996</v>
      </c>
      <c r="O122" s="7">
        <v>0</v>
      </c>
      <c r="P122" s="8">
        <f t="shared" si="2"/>
        <v>0</v>
      </c>
      <c r="Q122" s="9">
        <f>IF(F122=[1]sheet1!$C$23,[1]sheet1!$D$25,[1]sheet1!$D$26)</f>
        <v>7.752980000000001E-2</v>
      </c>
      <c r="R122" s="10">
        <f t="shared" si="3"/>
        <v>0</v>
      </c>
    </row>
    <row r="123" spans="1:18" s="5" customFormat="1" x14ac:dyDescent="0.35">
      <c r="A123" s="12" t="s">
        <v>134</v>
      </c>
      <c r="B123" s="12" t="s">
        <v>402</v>
      </c>
      <c r="C123" s="13">
        <v>3100</v>
      </c>
      <c r="D123" s="14" t="s">
        <v>3</v>
      </c>
      <c r="E123" s="14">
        <v>10.07</v>
      </c>
      <c r="F123" s="14" t="s">
        <v>559</v>
      </c>
      <c r="G123" s="14" t="s">
        <v>564</v>
      </c>
      <c r="H123" s="14" t="s">
        <v>571</v>
      </c>
      <c r="I123" s="14" t="s">
        <v>311</v>
      </c>
      <c r="J123" s="14" t="s">
        <v>311</v>
      </c>
      <c r="K123" s="14">
        <v>11</v>
      </c>
      <c r="L123" s="14">
        <v>11.105</v>
      </c>
      <c r="M123" s="14">
        <v>60</v>
      </c>
      <c r="N123" s="14">
        <v>6.1</v>
      </c>
      <c r="O123" s="7">
        <v>0</v>
      </c>
      <c r="P123" s="8">
        <f t="shared" si="2"/>
        <v>0</v>
      </c>
      <c r="Q123" s="9">
        <f>IF(F123=[1]sheet1!$C$23,[1]sheet1!$D$25,[1]sheet1!$D$26)</f>
        <v>7.752980000000001E-2</v>
      </c>
      <c r="R123" s="10">
        <f t="shared" si="3"/>
        <v>0</v>
      </c>
    </row>
    <row r="124" spans="1:18" s="5" customFormat="1" x14ac:dyDescent="0.35">
      <c r="A124" s="12" t="s">
        <v>135</v>
      </c>
      <c r="B124" s="12" t="s">
        <v>403</v>
      </c>
      <c r="C124" s="13">
        <v>49704</v>
      </c>
      <c r="D124" s="14" t="s">
        <v>3</v>
      </c>
      <c r="E124" s="14">
        <v>10.555</v>
      </c>
      <c r="F124" s="14" t="s">
        <v>559</v>
      </c>
      <c r="G124" s="14" t="s">
        <v>564</v>
      </c>
      <c r="H124" s="14" t="s">
        <v>571</v>
      </c>
      <c r="I124" s="14" t="s">
        <v>311</v>
      </c>
      <c r="J124" s="14" t="s">
        <v>311</v>
      </c>
      <c r="K124" s="14">
        <v>11</v>
      </c>
      <c r="L124" s="14">
        <v>10.989000000000001</v>
      </c>
      <c r="M124" s="14">
        <v>60</v>
      </c>
      <c r="N124" s="14">
        <v>6.1</v>
      </c>
      <c r="O124" s="7">
        <v>0</v>
      </c>
      <c r="P124" s="8">
        <f t="shared" si="2"/>
        <v>0</v>
      </c>
      <c r="Q124" s="9">
        <f>IF(F124=[1]sheet1!$C$23,[1]sheet1!$D$25,[1]sheet1!$D$26)</f>
        <v>7.752980000000001E-2</v>
      </c>
      <c r="R124" s="10">
        <f t="shared" si="3"/>
        <v>0</v>
      </c>
    </row>
    <row r="125" spans="1:18" s="5" customFormat="1" x14ac:dyDescent="0.35">
      <c r="A125" s="12" t="s">
        <v>136</v>
      </c>
      <c r="B125" s="12" t="s">
        <v>404</v>
      </c>
      <c r="C125" s="13">
        <v>36600</v>
      </c>
      <c r="D125" s="14" t="s">
        <v>3</v>
      </c>
      <c r="E125" s="14">
        <v>1.06</v>
      </c>
      <c r="F125" s="14" t="s">
        <v>559</v>
      </c>
      <c r="G125" s="14" t="s">
        <v>564</v>
      </c>
      <c r="H125" s="14" t="s">
        <v>569</v>
      </c>
      <c r="I125" s="14" t="s">
        <v>311</v>
      </c>
      <c r="J125" s="14" t="s">
        <v>311</v>
      </c>
      <c r="K125" s="14">
        <v>11</v>
      </c>
      <c r="L125" s="14">
        <v>11.118</v>
      </c>
      <c r="M125" s="14">
        <v>60</v>
      </c>
      <c r="N125" s="14">
        <v>12.1</v>
      </c>
      <c r="O125" s="7">
        <v>0</v>
      </c>
      <c r="P125" s="8">
        <f t="shared" si="2"/>
        <v>0</v>
      </c>
      <c r="Q125" s="9">
        <f>IF(F125=[1]sheet1!$C$23,[1]sheet1!$D$25,[1]sheet1!$D$26)</f>
        <v>7.752980000000001E-2</v>
      </c>
      <c r="R125" s="10">
        <f t="shared" si="3"/>
        <v>0</v>
      </c>
    </row>
    <row r="126" spans="1:18" s="5" customFormat="1" x14ac:dyDescent="0.35">
      <c r="A126" s="12" t="s">
        <v>137</v>
      </c>
      <c r="B126" s="12" t="s">
        <v>405</v>
      </c>
      <c r="C126" s="13">
        <v>1300</v>
      </c>
      <c r="D126" s="14" t="s">
        <v>3</v>
      </c>
      <c r="E126" s="14">
        <v>9.5299999999999994</v>
      </c>
      <c r="F126" s="14" t="s">
        <v>559</v>
      </c>
      <c r="G126" s="14" t="s">
        <v>564</v>
      </c>
      <c r="H126" s="14" t="s">
        <v>571</v>
      </c>
      <c r="I126" s="14" t="s">
        <v>311</v>
      </c>
      <c r="J126" s="14" t="s">
        <v>311</v>
      </c>
      <c r="K126" s="14">
        <v>11</v>
      </c>
      <c r="L126" s="14">
        <v>11.092000000000001</v>
      </c>
      <c r="M126" s="14">
        <v>60</v>
      </c>
      <c r="N126" s="14">
        <v>6.1</v>
      </c>
      <c r="O126" s="7">
        <v>0</v>
      </c>
      <c r="P126" s="8">
        <f t="shared" si="2"/>
        <v>0</v>
      </c>
      <c r="Q126" s="9">
        <f>IF(F126=[1]sheet1!$C$23,[1]sheet1!$D$25,[1]sheet1!$D$26)</f>
        <v>7.752980000000001E-2</v>
      </c>
      <c r="R126" s="10">
        <f t="shared" si="3"/>
        <v>0</v>
      </c>
    </row>
    <row r="127" spans="1:18" s="5" customFormat="1" x14ac:dyDescent="0.35">
      <c r="A127" s="12" t="s">
        <v>138</v>
      </c>
      <c r="B127" s="12" t="s">
        <v>406</v>
      </c>
      <c r="C127" s="13">
        <v>4296</v>
      </c>
      <c r="D127" s="14" t="s">
        <v>3</v>
      </c>
      <c r="E127" s="14">
        <v>0.71</v>
      </c>
      <c r="F127" s="14" t="s">
        <v>559</v>
      </c>
      <c r="G127" s="14" t="s">
        <v>564</v>
      </c>
      <c r="H127" s="14" t="s">
        <v>567</v>
      </c>
      <c r="I127" s="14" t="s">
        <v>311</v>
      </c>
      <c r="J127" s="14" t="s">
        <v>311</v>
      </c>
      <c r="K127" s="14">
        <v>11</v>
      </c>
      <c r="L127" s="14">
        <v>11.105</v>
      </c>
      <c r="M127" s="14">
        <v>24</v>
      </c>
      <c r="N127" s="14">
        <v>6.1</v>
      </c>
      <c r="O127" s="7">
        <v>0</v>
      </c>
      <c r="P127" s="8">
        <f t="shared" si="2"/>
        <v>0</v>
      </c>
      <c r="Q127" s="9">
        <f>IF(F127=[1]sheet1!$C$23,[1]sheet1!$D$25,[1]sheet1!$D$26)</f>
        <v>7.752980000000001E-2</v>
      </c>
      <c r="R127" s="10">
        <f t="shared" si="3"/>
        <v>0</v>
      </c>
    </row>
    <row r="128" spans="1:18" s="5" customFormat="1" x14ac:dyDescent="0.35">
      <c r="A128" s="12" t="s">
        <v>139</v>
      </c>
      <c r="B128" s="12" t="s">
        <v>407</v>
      </c>
      <c r="C128" s="13">
        <v>1848</v>
      </c>
      <c r="D128" s="14" t="s">
        <v>3</v>
      </c>
      <c r="E128" s="14">
        <v>6.47</v>
      </c>
      <c r="F128" s="14" t="s">
        <v>559</v>
      </c>
      <c r="G128" s="14" t="s">
        <v>564</v>
      </c>
      <c r="H128" s="14" t="s">
        <v>567</v>
      </c>
      <c r="I128" s="14" t="s">
        <v>311</v>
      </c>
      <c r="J128" s="14" t="s">
        <v>311</v>
      </c>
      <c r="K128" s="14">
        <v>11</v>
      </c>
      <c r="L128" s="14">
        <v>11.12</v>
      </c>
      <c r="M128" s="14">
        <v>60</v>
      </c>
      <c r="N128" s="14">
        <v>12.1</v>
      </c>
      <c r="O128" s="7">
        <v>0</v>
      </c>
      <c r="P128" s="8">
        <f t="shared" si="2"/>
        <v>0</v>
      </c>
      <c r="Q128" s="9">
        <f>IF(F128=[1]sheet1!$C$23,[1]sheet1!$D$25,[1]sheet1!$D$26)</f>
        <v>7.752980000000001E-2</v>
      </c>
      <c r="R128" s="10">
        <f t="shared" si="3"/>
        <v>0</v>
      </c>
    </row>
    <row r="129" spans="1:18" s="5" customFormat="1" x14ac:dyDescent="0.35">
      <c r="A129" s="12" t="s">
        <v>140</v>
      </c>
      <c r="B129" s="12" t="s">
        <v>408</v>
      </c>
      <c r="C129" s="13">
        <v>600</v>
      </c>
      <c r="D129" s="14" t="s">
        <v>3</v>
      </c>
      <c r="E129" s="14">
        <v>9.26</v>
      </c>
      <c r="F129" s="14" t="s">
        <v>559</v>
      </c>
      <c r="G129" s="14" t="s">
        <v>564</v>
      </c>
      <c r="H129" s="14" t="s">
        <v>567</v>
      </c>
      <c r="I129" s="14" t="s">
        <v>311</v>
      </c>
      <c r="J129" s="14" t="s">
        <v>311</v>
      </c>
      <c r="K129" s="14">
        <v>11</v>
      </c>
      <c r="L129" s="14">
        <v>11.118</v>
      </c>
      <c r="M129" s="14">
        <v>60</v>
      </c>
      <c r="N129" s="14">
        <v>12.1</v>
      </c>
      <c r="O129" s="7">
        <v>0</v>
      </c>
      <c r="P129" s="8">
        <f t="shared" si="2"/>
        <v>0</v>
      </c>
      <c r="Q129" s="9">
        <f>IF(F129=[1]sheet1!$C$23,[1]sheet1!$D$25,[1]sheet1!$D$26)</f>
        <v>7.752980000000001E-2</v>
      </c>
      <c r="R129" s="10">
        <f t="shared" si="3"/>
        <v>0</v>
      </c>
    </row>
    <row r="130" spans="1:18" s="5" customFormat="1" x14ac:dyDescent="0.35">
      <c r="A130" s="12" t="s">
        <v>141</v>
      </c>
      <c r="B130" s="12" t="s">
        <v>409</v>
      </c>
      <c r="C130" s="13">
        <v>9600</v>
      </c>
      <c r="D130" s="14" t="s">
        <v>3</v>
      </c>
      <c r="E130" s="14">
        <v>3.5</v>
      </c>
      <c r="F130" s="14" t="s">
        <v>559</v>
      </c>
      <c r="G130" s="14" t="s">
        <v>564</v>
      </c>
      <c r="H130" s="14" t="s">
        <v>567</v>
      </c>
      <c r="I130" s="14" t="s">
        <v>311</v>
      </c>
      <c r="J130" s="14" t="s">
        <v>311</v>
      </c>
      <c r="K130" s="14">
        <v>11</v>
      </c>
      <c r="L130" s="14">
        <v>11.105</v>
      </c>
      <c r="M130" s="14">
        <v>60</v>
      </c>
      <c r="N130" s="14">
        <v>6.1</v>
      </c>
      <c r="O130" s="7">
        <v>0</v>
      </c>
      <c r="P130" s="8">
        <f t="shared" ref="P130:P193" si="4">ROUND((IF(E130&lt;15,(4.06335*O130)/365*92,(4.264574*O130)/365*92)+IF(E130&lt;15,(4.277733*O130)/365*273,(4.48466*O130)/365*273)),2)</f>
        <v>0</v>
      </c>
      <c r="Q130" s="9">
        <f>IF(F130=[1]sheet1!$C$23,[1]sheet1!$D$25,[1]sheet1!$D$26)</f>
        <v>7.752980000000001E-2</v>
      </c>
      <c r="R130" s="10">
        <f t="shared" ref="R130:R193" si="5">Q130*O130*30</f>
        <v>0</v>
      </c>
    </row>
    <row r="131" spans="1:18" s="5" customFormat="1" x14ac:dyDescent="0.35">
      <c r="A131" s="15" t="s">
        <v>142</v>
      </c>
      <c r="B131" s="15" t="s">
        <v>410</v>
      </c>
      <c r="C131" s="16">
        <v>1650</v>
      </c>
      <c r="D131" s="17" t="s">
        <v>556</v>
      </c>
      <c r="E131" s="17">
        <v>9.6999999999999993</v>
      </c>
      <c r="F131" s="17" t="s">
        <v>559</v>
      </c>
      <c r="G131" s="17" t="s">
        <v>564</v>
      </c>
      <c r="H131" s="17" t="s">
        <v>567</v>
      </c>
      <c r="I131" s="17" t="s">
        <v>311</v>
      </c>
      <c r="J131" s="17" t="s">
        <v>311</v>
      </c>
      <c r="K131" s="17">
        <v>11</v>
      </c>
      <c r="L131" s="17">
        <v>0</v>
      </c>
      <c r="M131" s="17">
        <v>60</v>
      </c>
      <c r="N131" s="17">
        <v>12.1</v>
      </c>
      <c r="O131" s="18">
        <v>0</v>
      </c>
      <c r="P131" s="19">
        <f t="shared" si="4"/>
        <v>0</v>
      </c>
      <c r="Q131" s="20">
        <f>IF(F131=[1]sheet1!$C$23,[1]sheet1!$D$25,[1]sheet1!$D$26)</f>
        <v>7.752980000000001E-2</v>
      </c>
      <c r="R131" s="21">
        <f t="shared" si="5"/>
        <v>0</v>
      </c>
    </row>
    <row r="132" spans="1:18" s="5" customFormat="1" x14ac:dyDescent="0.35">
      <c r="A132" s="12" t="s">
        <v>143</v>
      </c>
      <c r="B132" s="12" t="s">
        <v>411</v>
      </c>
      <c r="C132" s="13">
        <v>45000</v>
      </c>
      <c r="D132" s="14" t="s">
        <v>3</v>
      </c>
      <c r="E132" s="14">
        <v>5.63</v>
      </c>
      <c r="F132" s="14" t="s">
        <v>559</v>
      </c>
      <c r="G132" s="14" t="s">
        <v>562</v>
      </c>
      <c r="H132" s="14" t="s">
        <v>569</v>
      </c>
      <c r="I132" s="14" t="s">
        <v>311</v>
      </c>
      <c r="J132" s="14" t="s">
        <v>311</v>
      </c>
      <c r="K132" s="14">
        <v>11</v>
      </c>
      <c r="L132" s="14">
        <v>11.138999999999999</v>
      </c>
      <c r="M132" s="14">
        <v>12</v>
      </c>
      <c r="N132" s="14">
        <v>4.0999999999999996</v>
      </c>
      <c r="O132" s="7">
        <v>0</v>
      </c>
      <c r="P132" s="8">
        <f t="shared" si="4"/>
        <v>0</v>
      </c>
      <c r="Q132" s="9">
        <f>IF(F132=[1]sheet1!$C$23,[1]sheet1!$D$25,[1]sheet1!$D$26)</f>
        <v>7.752980000000001E-2</v>
      </c>
      <c r="R132" s="10">
        <f t="shared" si="5"/>
        <v>0</v>
      </c>
    </row>
    <row r="133" spans="1:18" s="5" customFormat="1" x14ac:dyDescent="0.35">
      <c r="A133" s="15" t="s">
        <v>144</v>
      </c>
      <c r="B133" s="15" t="s">
        <v>412</v>
      </c>
      <c r="C133" s="16">
        <v>37000</v>
      </c>
      <c r="D133" s="17" t="s">
        <v>556</v>
      </c>
      <c r="E133" s="17">
        <v>8.1999999999999993</v>
      </c>
      <c r="F133" s="17" t="s">
        <v>559</v>
      </c>
      <c r="G133" s="17" t="s">
        <v>562</v>
      </c>
      <c r="H133" s="17" t="s">
        <v>567</v>
      </c>
      <c r="I133" s="17" t="s">
        <v>311</v>
      </c>
      <c r="J133" s="17" t="s">
        <v>311</v>
      </c>
      <c r="K133" s="17">
        <v>11</v>
      </c>
      <c r="L133" s="17">
        <v>10.989000000000001</v>
      </c>
      <c r="M133" s="17">
        <v>60</v>
      </c>
      <c r="N133" s="17">
        <v>12.1</v>
      </c>
      <c r="O133" s="18">
        <v>0</v>
      </c>
      <c r="P133" s="19">
        <f t="shared" si="4"/>
        <v>0</v>
      </c>
      <c r="Q133" s="20">
        <f>IF(F133=[1]sheet1!$C$23,[1]sheet1!$D$25,[1]sheet1!$D$26)</f>
        <v>7.752980000000001E-2</v>
      </c>
      <c r="R133" s="21">
        <f t="shared" si="5"/>
        <v>0</v>
      </c>
    </row>
    <row r="134" spans="1:18" s="5" customFormat="1" x14ac:dyDescent="0.35">
      <c r="A134" s="12" t="s">
        <v>145</v>
      </c>
      <c r="B134" s="12" t="s">
        <v>413</v>
      </c>
      <c r="C134" s="13">
        <v>27100</v>
      </c>
      <c r="D134" s="14" t="s">
        <v>3</v>
      </c>
      <c r="E134" s="14">
        <v>7.37</v>
      </c>
      <c r="F134" s="14" t="s">
        <v>559</v>
      </c>
      <c r="G134" s="14" t="s">
        <v>564</v>
      </c>
      <c r="H134" s="14" t="s">
        <v>567</v>
      </c>
      <c r="I134" s="14" t="s">
        <v>311</v>
      </c>
      <c r="J134" s="14" t="s">
        <v>311</v>
      </c>
      <c r="K134" s="14">
        <v>11</v>
      </c>
      <c r="L134" s="14">
        <v>11.109</v>
      </c>
      <c r="M134" s="14">
        <v>60</v>
      </c>
      <c r="N134" s="14">
        <v>12.1</v>
      </c>
      <c r="O134" s="7">
        <v>0</v>
      </c>
      <c r="P134" s="8">
        <f t="shared" si="4"/>
        <v>0</v>
      </c>
      <c r="Q134" s="9">
        <f>IF(F134=[1]sheet1!$C$23,[1]sheet1!$D$25,[1]sheet1!$D$26)</f>
        <v>7.752980000000001E-2</v>
      </c>
      <c r="R134" s="10">
        <f t="shared" si="5"/>
        <v>0</v>
      </c>
    </row>
    <row r="135" spans="1:18" s="5" customFormat="1" x14ac:dyDescent="0.35">
      <c r="A135" s="15" t="s">
        <v>146</v>
      </c>
      <c r="B135" s="15" t="s">
        <v>414</v>
      </c>
      <c r="C135" s="16">
        <v>3777</v>
      </c>
      <c r="D135" s="17" t="s">
        <v>556</v>
      </c>
      <c r="E135" s="17">
        <v>5.9420000000000002</v>
      </c>
      <c r="F135" s="17" t="s">
        <v>559</v>
      </c>
      <c r="G135" s="17" t="s">
        <v>564</v>
      </c>
      <c r="H135" s="17" t="s">
        <v>567</v>
      </c>
      <c r="I135" s="17" t="s">
        <v>311</v>
      </c>
      <c r="J135" s="17" t="s">
        <v>311</v>
      </c>
      <c r="K135" s="17">
        <v>11</v>
      </c>
      <c r="L135" s="17">
        <v>0</v>
      </c>
      <c r="M135" s="17">
        <v>24</v>
      </c>
      <c r="N135" s="17">
        <v>6.1</v>
      </c>
      <c r="O135" s="18">
        <v>0</v>
      </c>
      <c r="P135" s="19">
        <f t="shared" si="4"/>
        <v>0</v>
      </c>
      <c r="Q135" s="20">
        <f>IF(F135=[1]sheet1!$C$23,[1]sheet1!$D$25,[1]sheet1!$D$26)</f>
        <v>7.752980000000001E-2</v>
      </c>
      <c r="R135" s="21">
        <f t="shared" si="5"/>
        <v>0</v>
      </c>
    </row>
    <row r="136" spans="1:18" s="5" customFormat="1" x14ac:dyDescent="0.35">
      <c r="A136" s="12" t="s">
        <v>147</v>
      </c>
      <c r="B136" s="12" t="s">
        <v>415</v>
      </c>
      <c r="C136" s="13">
        <v>12432</v>
      </c>
      <c r="D136" s="14" t="s">
        <v>3</v>
      </c>
      <c r="E136" s="14">
        <v>7.1</v>
      </c>
      <c r="F136" s="14" t="s">
        <v>559</v>
      </c>
      <c r="G136" s="14" t="s">
        <v>564</v>
      </c>
      <c r="H136" s="14" t="s">
        <v>567</v>
      </c>
      <c r="I136" s="14" t="s">
        <v>311</v>
      </c>
      <c r="J136" s="14" t="s">
        <v>311</v>
      </c>
      <c r="K136" s="14">
        <v>11</v>
      </c>
      <c r="L136" s="14">
        <v>10.989000000000001</v>
      </c>
      <c r="M136" s="14">
        <v>60</v>
      </c>
      <c r="N136" s="14">
        <v>12.1</v>
      </c>
      <c r="O136" s="7">
        <v>0</v>
      </c>
      <c r="P136" s="8">
        <f t="shared" si="4"/>
        <v>0</v>
      </c>
      <c r="Q136" s="9">
        <f>IF(F136=[1]sheet1!$C$23,[1]sheet1!$D$25,[1]sheet1!$D$26)</f>
        <v>7.752980000000001E-2</v>
      </c>
      <c r="R136" s="10">
        <f t="shared" si="5"/>
        <v>0</v>
      </c>
    </row>
    <row r="137" spans="1:18" s="5" customFormat="1" x14ac:dyDescent="0.35">
      <c r="A137" s="15" t="s">
        <v>148</v>
      </c>
      <c r="B137" s="15" t="s">
        <v>416</v>
      </c>
      <c r="C137" s="16">
        <v>7704</v>
      </c>
      <c r="D137" s="17" t="s">
        <v>556</v>
      </c>
      <c r="E137" s="17">
        <v>4.2</v>
      </c>
      <c r="F137" s="17" t="s">
        <v>559</v>
      </c>
      <c r="G137" s="17" t="s">
        <v>564</v>
      </c>
      <c r="H137" s="17" t="s">
        <v>567</v>
      </c>
      <c r="I137" s="17" t="s">
        <v>311</v>
      </c>
      <c r="J137" s="17" t="s">
        <v>311</v>
      </c>
      <c r="K137" s="17">
        <v>11</v>
      </c>
      <c r="L137" s="17">
        <v>0</v>
      </c>
      <c r="M137" s="17">
        <v>24</v>
      </c>
      <c r="N137" s="17">
        <v>6.1</v>
      </c>
      <c r="O137" s="18">
        <v>0</v>
      </c>
      <c r="P137" s="19">
        <f t="shared" si="4"/>
        <v>0</v>
      </c>
      <c r="Q137" s="20">
        <f>IF(F137=[1]sheet1!$C$23,[1]sheet1!$D$25,[1]sheet1!$D$26)</f>
        <v>7.752980000000001E-2</v>
      </c>
      <c r="R137" s="21">
        <f t="shared" si="5"/>
        <v>0</v>
      </c>
    </row>
    <row r="138" spans="1:18" s="5" customFormat="1" x14ac:dyDescent="0.35">
      <c r="A138" s="12" t="s">
        <v>149</v>
      </c>
      <c r="B138" s="12" t="s">
        <v>417</v>
      </c>
      <c r="C138" s="13">
        <v>17208</v>
      </c>
      <c r="D138" s="14" t="s">
        <v>3</v>
      </c>
      <c r="E138" s="14">
        <v>7.47</v>
      </c>
      <c r="F138" s="14" t="s">
        <v>559</v>
      </c>
      <c r="G138" s="14" t="s">
        <v>564</v>
      </c>
      <c r="H138" s="14" t="s">
        <v>567</v>
      </c>
      <c r="I138" s="14" t="s">
        <v>311</v>
      </c>
      <c r="J138" s="14" t="s">
        <v>311</v>
      </c>
      <c r="K138" s="14">
        <v>11</v>
      </c>
      <c r="L138" s="14">
        <v>11.118</v>
      </c>
      <c r="M138" s="14">
        <v>60</v>
      </c>
      <c r="N138" s="14">
        <v>12.1</v>
      </c>
      <c r="O138" s="7">
        <v>0</v>
      </c>
      <c r="P138" s="8">
        <f t="shared" si="4"/>
        <v>0</v>
      </c>
      <c r="Q138" s="9">
        <f>IF(F138=[1]sheet1!$C$23,[1]sheet1!$D$25,[1]sheet1!$D$26)</f>
        <v>7.752980000000001E-2</v>
      </c>
      <c r="R138" s="10">
        <f t="shared" si="5"/>
        <v>0</v>
      </c>
    </row>
    <row r="139" spans="1:18" s="5" customFormat="1" x14ac:dyDescent="0.35">
      <c r="A139" s="12" t="s">
        <v>150</v>
      </c>
      <c r="B139" s="12" t="s">
        <v>418</v>
      </c>
      <c r="C139" s="13">
        <v>11000</v>
      </c>
      <c r="D139" s="14" t="s">
        <v>3</v>
      </c>
      <c r="E139" s="14">
        <v>5.65</v>
      </c>
      <c r="F139" s="14" t="s">
        <v>559</v>
      </c>
      <c r="G139" s="14" t="s">
        <v>564</v>
      </c>
      <c r="H139" s="14" t="s">
        <v>569</v>
      </c>
      <c r="I139" s="14" t="s">
        <v>311</v>
      </c>
      <c r="J139" s="14" t="s">
        <v>311</v>
      </c>
      <c r="K139" s="14">
        <v>11</v>
      </c>
      <c r="L139" s="14">
        <v>11.099</v>
      </c>
      <c r="M139" s="14">
        <v>24</v>
      </c>
      <c r="N139" s="14">
        <v>6.1</v>
      </c>
      <c r="O139" s="7">
        <v>0</v>
      </c>
      <c r="P139" s="8">
        <f t="shared" si="4"/>
        <v>0</v>
      </c>
      <c r="Q139" s="9">
        <f>IF(F139=[1]sheet1!$C$23,[1]sheet1!$D$25,[1]sheet1!$D$26)</f>
        <v>7.752980000000001E-2</v>
      </c>
      <c r="R139" s="10">
        <f t="shared" si="5"/>
        <v>0</v>
      </c>
    </row>
    <row r="140" spans="1:18" s="5" customFormat="1" x14ac:dyDescent="0.35">
      <c r="A140" s="15" t="s">
        <v>151</v>
      </c>
      <c r="B140" s="15" t="s">
        <v>418</v>
      </c>
      <c r="C140" s="16">
        <v>11000</v>
      </c>
      <c r="D140" s="17" t="s">
        <v>556</v>
      </c>
      <c r="E140" s="17">
        <v>6</v>
      </c>
      <c r="F140" s="17" t="s">
        <v>559</v>
      </c>
      <c r="G140" s="17" t="s">
        <v>564</v>
      </c>
      <c r="H140" s="17" t="s">
        <v>569</v>
      </c>
      <c r="I140" s="17" t="s">
        <v>311</v>
      </c>
      <c r="J140" s="17" t="s">
        <v>311</v>
      </c>
      <c r="K140" s="17">
        <v>11</v>
      </c>
      <c r="L140" s="17">
        <v>0</v>
      </c>
      <c r="M140" s="17" t="s">
        <v>311</v>
      </c>
      <c r="N140" s="17" t="s">
        <v>311</v>
      </c>
      <c r="O140" s="18">
        <v>0</v>
      </c>
      <c r="P140" s="19">
        <f t="shared" si="4"/>
        <v>0</v>
      </c>
      <c r="Q140" s="20">
        <f>IF(F140=[1]sheet1!$C$23,[1]sheet1!$D$25,[1]sheet1!$D$26)</f>
        <v>7.752980000000001E-2</v>
      </c>
      <c r="R140" s="21">
        <f t="shared" si="5"/>
        <v>0</v>
      </c>
    </row>
    <row r="141" spans="1:18" s="5" customFormat="1" x14ac:dyDescent="0.35">
      <c r="A141" s="15" t="s">
        <v>152</v>
      </c>
      <c r="B141" s="15" t="s">
        <v>419</v>
      </c>
      <c r="C141" s="16">
        <v>1600</v>
      </c>
      <c r="D141" s="17" t="s">
        <v>556</v>
      </c>
      <c r="E141" s="17">
        <v>5.97</v>
      </c>
      <c r="F141" s="17" t="s">
        <v>559</v>
      </c>
      <c r="G141" s="17" t="s">
        <v>564</v>
      </c>
      <c r="H141" s="17" t="s">
        <v>569</v>
      </c>
      <c r="I141" s="17" t="s">
        <v>311</v>
      </c>
      <c r="J141" s="17" t="s">
        <v>311</v>
      </c>
      <c r="K141" s="17">
        <v>11</v>
      </c>
      <c r="L141" s="17">
        <v>0</v>
      </c>
      <c r="M141" s="17">
        <v>24</v>
      </c>
      <c r="N141" s="17">
        <v>6.1</v>
      </c>
      <c r="O141" s="18">
        <v>0</v>
      </c>
      <c r="P141" s="19">
        <f t="shared" si="4"/>
        <v>0</v>
      </c>
      <c r="Q141" s="20">
        <f>IF(F141=[1]sheet1!$C$23,[1]sheet1!$D$25,[1]sheet1!$D$26)</f>
        <v>7.752980000000001E-2</v>
      </c>
      <c r="R141" s="21">
        <f t="shared" si="5"/>
        <v>0</v>
      </c>
    </row>
    <row r="142" spans="1:18" s="5" customFormat="1" x14ac:dyDescent="0.35">
      <c r="A142" s="12" t="s">
        <v>153</v>
      </c>
      <c r="B142" s="12" t="s">
        <v>420</v>
      </c>
      <c r="C142" s="13">
        <v>76890</v>
      </c>
      <c r="D142" s="14" t="s">
        <v>3</v>
      </c>
      <c r="E142" s="14">
        <v>2.58</v>
      </c>
      <c r="F142" s="14" t="s">
        <v>557</v>
      </c>
      <c r="G142" s="14" t="s">
        <v>562</v>
      </c>
      <c r="H142" s="14" t="s">
        <v>569</v>
      </c>
      <c r="I142" s="14" t="s">
        <v>573</v>
      </c>
      <c r="J142" s="14" t="s">
        <v>584</v>
      </c>
      <c r="K142" s="14">
        <v>11</v>
      </c>
      <c r="L142" s="14">
        <v>11.138999999999999</v>
      </c>
      <c r="M142" s="14">
        <v>60</v>
      </c>
      <c r="N142" s="14">
        <v>12.1</v>
      </c>
      <c r="O142" s="7">
        <v>0</v>
      </c>
      <c r="P142" s="8">
        <f t="shared" si="4"/>
        <v>0</v>
      </c>
      <c r="Q142" s="9">
        <f>IF(F142=[1]sheet1!$C$23,[1]sheet1!$D$25,[1]sheet1!$D$26)</f>
        <v>5.1336800000000009E-2</v>
      </c>
      <c r="R142" s="10">
        <f t="shared" si="5"/>
        <v>0</v>
      </c>
    </row>
    <row r="143" spans="1:18" s="5" customFormat="1" x14ac:dyDescent="0.35">
      <c r="A143" s="12" t="s">
        <v>154</v>
      </c>
      <c r="B143" s="12" t="s">
        <v>421</v>
      </c>
      <c r="C143" s="13">
        <v>274988</v>
      </c>
      <c r="D143" s="14" t="s">
        <v>3</v>
      </c>
      <c r="E143" s="14">
        <v>13.28</v>
      </c>
      <c r="F143" s="14" t="s">
        <v>557</v>
      </c>
      <c r="G143" s="14" t="s">
        <v>564</v>
      </c>
      <c r="H143" s="14" t="s">
        <v>569</v>
      </c>
      <c r="I143" s="14" t="s">
        <v>573</v>
      </c>
      <c r="J143" s="14" t="s">
        <v>584</v>
      </c>
      <c r="K143" s="14">
        <v>11</v>
      </c>
      <c r="L143" s="14">
        <v>11.106999999999999</v>
      </c>
      <c r="M143" s="14">
        <v>60</v>
      </c>
      <c r="N143" s="14">
        <v>12.1</v>
      </c>
      <c r="O143" s="7">
        <v>0</v>
      </c>
      <c r="P143" s="8">
        <f t="shared" si="4"/>
        <v>0</v>
      </c>
      <c r="Q143" s="9">
        <f>IF(F143=[1]sheet1!$C$23,[1]sheet1!$D$25,[1]sheet1!$D$26)</f>
        <v>5.1336800000000009E-2</v>
      </c>
      <c r="R143" s="10">
        <f t="shared" si="5"/>
        <v>0</v>
      </c>
    </row>
    <row r="144" spans="1:18" s="5" customFormat="1" x14ac:dyDescent="0.35">
      <c r="A144" s="15" t="s">
        <v>155</v>
      </c>
      <c r="B144" s="15" t="s">
        <v>311</v>
      </c>
      <c r="C144" s="16">
        <v>300</v>
      </c>
      <c r="D144" s="17" t="s">
        <v>556</v>
      </c>
      <c r="E144" s="17">
        <v>7</v>
      </c>
      <c r="F144" s="17" t="s">
        <v>561</v>
      </c>
      <c r="G144" s="17" t="s">
        <v>564</v>
      </c>
      <c r="H144" s="17" t="s">
        <v>569</v>
      </c>
      <c r="I144" s="17" t="s">
        <v>311</v>
      </c>
      <c r="J144" s="17" t="s">
        <v>311</v>
      </c>
      <c r="K144" s="17">
        <v>11</v>
      </c>
      <c r="L144" s="17">
        <v>0</v>
      </c>
      <c r="M144" s="17">
        <v>24</v>
      </c>
      <c r="N144" s="17">
        <v>6.1</v>
      </c>
      <c r="O144" s="18">
        <v>0</v>
      </c>
      <c r="P144" s="19">
        <f t="shared" si="4"/>
        <v>0</v>
      </c>
      <c r="Q144" s="20">
        <f>IF(F144=[1]sheet1!$C$23,[1]sheet1!$D$25,[1]sheet1!$D$26)</f>
        <v>7.752980000000001E-2</v>
      </c>
      <c r="R144" s="21">
        <f t="shared" si="5"/>
        <v>0</v>
      </c>
    </row>
    <row r="145" spans="1:18" s="5" customFormat="1" x14ac:dyDescent="0.35">
      <c r="A145" s="15" t="s">
        <v>156</v>
      </c>
      <c r="B145" s="15" t="s">
        <v>422</v>
      </c>
      <c r="C145" s="16">
        <v>1056</v>
      </c>
      <c r="D145" s="17" t="s">
        <v>556</v>
      </c>
      <c r="E145" s="17">
        <v>6.45</v>
      </c>
      <c r="F145" s="17" t="s">
        <v>561</v>
      </c>
      <c r="G145" s="17" t="s">
        <v>564</v>
      </c>
      <c r="H145" s="17" t="s">
        <v>569</v>
      </c>
      <c r="I145" s="17" t="s">
        <v>311</v>
      </c>
      <c r="J145" s="17" t="s">
        <v>311</v>
      </c>
      <c r="K145" s="17">
        <v>11</v>
      </c>
      <c r="L145" s="17">
        <v>0</v>
      </c>
      <c r="M145" s="17">
        <v>24</v>
      </c>
      <c r="N145" s="17">
        <v>6.1</v>
      </c>
      <c r="O145" s="18">
        <v>0</v>
      </c>
      <c r="P145" s="19">
        <f t="shared" si="4"/>
        <v>0</v>
      </c>
      <c r="Q145" s="20">
        <f>IF(F145=[1]sheet1!$C$23,[1]sheet1!$D$25,[1]sheet1!$D$26)</f>
        <v>7.752980000000001E-2</v>
      </c>
      <c r="R145" s="21">
        <f t="shared" si="5"/>
        <v>0</v>
      </c>
    </row>
    <row r="146" spans="1:18" s="5" customFormat="1" x14ac:dyDescent="0.35">
      <c r="A146" s="12" t="s">
        <v>157</v>
      </c>
      <c r="B146" s="12" t="s">
        <v>423</v>
      </c>
      <c r="C146" s="13">
        <v>1128</v>
      </c>
      <c r="D146" s="14" t="s">
        <v>3</v>
      </c>
      <c r="E146" s="14">
        <v>6.45</v>
      </c>
      <c r="F146" s="14" t="s">
        <v>561</v>
      </c>
      <c r="G146" s="14" t="s">
        <v>564</v>
      </c>
      <c r="H146" s="14" t="s">
        <v>569</v>
      </c>
      <c r="I146" s="14" t="s">
        <v>311</v>
      </c>
      <c r="J146" s="14" t="s">
        <v>311</v>
      </c>
      <c r="K146" s="14">
        <v>11</v>
      </c>
      <c r="L146" s="14">
        <v>11.105</v>
      </c>
      <c r="M146" s="14">
        <v>24</v>
      </c>
      <c r="N146" s="14">
        <v>6.1</v>
      </c>
      <c r="O146" s="7">
        <v>0</v>
      </c>
      <c r="P146" s="8">
        <f t="shared" si="4"/>
        <v>0</v>
      </c>
      <c r="Q146" s="9">
        <f>IF(F146=[1]sheet1!$C$23,[1]sheet1!$D$25,[1]sheet1!$D$26)</f>
        <v>7.752980000000001E-2</v>
      </c>
      <c r="R146" s="10">
        <f t="shared" si="5"/>
        <v>0</v>
      </c>
    </row>
    <row r="147" spans="1:18" s="5" customFormat="1" x14ac:dyDescent="0.35">
      <c r="A147" s="12" t="s">
        <v>158</v>
      </c>
      <c r="B147" s="12" t="s">
        <v>424</v>
      </c>
      <c r="C147" s="13">
        <v>154465</v>
      </c>
      <c r="D147" s="14" t="s">
        <v>3</v>
      </c>
      <c r="E147" s="14">
        <v>15.1</v>
      </c>
      <c r="F147" s="14" t="s">
        <v>557</v>
      </c>
      <c r="G147" s="14" t="s">
        <v>564</v>
      </c>
      <c r="H147" s="14" t="s">
        <v>569</v>
      </c>
      <c r="I147" s="14" t="s">
        <v>573</v>
      </c>
      <c r="J147" s="14" t="s">
        <v>584</v>
      </c>
      <c r="K147" s="14">
        <v>0</v>
      </c>
      <c r="L147" s="14">
        <v>11.105</v>
      </c>
      <c r="M147" s="14">
        <v>24</v>
      </c>
      <c r="N147" s="14">
        <v>6.1</v>
      </c>
      <c r="O147" s="7">
        <v>0</v>
      </c>
      <c r="P147" s="8">
        <f t="shared" si="4"/>
        <v>0</v>
      </c>
      <c r="Q147" s="9">
        <f>IF(F147=[1]sheet1!$C$23,[1]sheet1!$D$25,[1]sheet1!$D$26)</f>
        <v>5.1336800000000009E-2</v>
      </c>
      <c r="R147" s="10">
        <f t="shared" si="5"/>
        <v>0</v>
      </c>
    </row>
    <row r="148" spans="1:18" s="5" customFormat="1" x14ac:dyDescent="0.35">
      <c r="A148" s="12" t="s">
        <v>159</v>
      </c>
      <c r="B148" s="12" t="s">
        <v>425</v>
      </c>
      <c r="C148" s="13">
        <v>37843</v>
      </c>
      <c r="D148" s="14" t="s">
        <v>3</v>
      </c>
      <c r="E148" s="14">
        <v>3.91</v>
      </c>
      <c r="F148" s="14" t="s">
        <v>557</v>
      </c>
      <c r="G148" s="14" t="s">
        <v>564</v>
      </c>
      <c r="H148" s="14" t="s">
        <v>571</v>
      </c>
      <c r="I148" s="14" t="s">
        <v>576</v>
      </c>
      <c r="J148" s="14" t="s">
        <v>590</v>
      </c>
      <c r="K148" s="14">
        <v>11</v>
      </c>
      <c r="L148" s="14">
        <v>11.105</v>
      </c>
      <c r="M148" s="14">
        <v>60</v>
      </c>
      <c r="N148" s="14">
        <v>6.1</v>
      </c>
      <c r="O148" s="7">
        <v>0</v>
      </c>
      <c r="P148" s="8">
        <f t="shared" si="4"/>
        <v>0</v>
      </c>
      <c r="Q148" s="9">
        <f>IF(F148=[1]sheet1!$C$23,[1]sheet1!$D$25,[1]sheet1!$D$26)</f>
        <v>5.1336800000000009E-2</v>
      </c>
      <c r="R148" s="10">
        <f t="shared" si="5"/>
        <v>0</v>
      </c>
    </row>
    <row r="149" spans="1:18" s="5" customFormat="1" x14ac:dyDescent="0.35">
      <c r="A149" s="12" t="s">
        <v>160</v>
      </c>
      <c r="B149" s="12" t="s">
        <v>426</v>
      </c>
      <c r="C149" s="13">
        <v>70558</v>
      </c>
      <c r="D149" s="14" t="s">
        <v>3</v>
      </c>
      <c r="E149" s="14">
        <v>3.48</v>
      </c>
      <c r="F149" s="14" t="s">
        <v>557</v>
      </c>
      <c r="G149" s="14" t="s">
        <v>564</v>
      </c>
      <c r="H149" s="14" t="s">
        <v>567</v>
      </c>
      <c r="I149" s="14" t="s">
        <v>573</v>
      </c>
      <c r="J149" s="14" t="s">
        <v>589</v>
      </c>
      <c r="K149" s="14">
        <v>11</v>
      </c>
      <c r="L149" s="14">
        <v>11.105</v>
      </c>
      <c r="M149" s="14">
        <v>60</v>
      </c>
      <c r="N149" s="14">
        <v>4.0999999999999996</v>
      </c>
      <c r="O149" s="7">
        <v>0</v>
      </c>
      <c r="P149" s="8">
        <f t="shared" si="4"/>
        <v>0</v>
      </c>
      <c r="Q149" s="9">
        <f>IF(F149=[1]sheet1!$C$23,[1]sheet1!$D$25,[1]sheet1!$D$26)</f>
        <v>5.1336800000000009E-2</v>
      </c>
      <c r="R149" s="10">
        <f t="shared" si="5"/>
        <v>0</v>
      </c>
    </row>
    <row r="150" spans="1:18" s="5" customFormat="1" x14ac:dyDescent="0.35">
      <c r="A150" s="12" t="s">
        <v>161</v>
      </c>
      <c r="B150" s="12" t="s">
        <v>427</v>
      </c>
      <c r="C150" s="13">
        <v>155777</v>
      </c>
      <c r="D150" s="14" t="s">
        <v>3</v>
      </c>
      <c r="E150" s="14">
        <v>0.1</v>
      </c>
      <c r="F150" s="14" t="s">
        <v>557</v>
      </c>
      <c r="G150" s="14" t="s">
        <v>564</v>
      </c>
      <c r="H150" s="14" t="s">
        <v>571</v>
      </c>
      <c r="I150" s="14" t="s">
        <v>576</v>
      </c>
      <c r="J150" s="14" t="s">
        <v>590</v>
      </c>
      <c r="K150" s="14">
        <v>11</v>
      </c>
      <c r="L150" s="14">
        <v>11.11</v>
      </c>
      <c r="M150" s="14">
        <v>60</v>
      </c>
      <c r="N150" s="14">
        <v>12.1</v>
      </c>
      <c r="O150" s="7">
        <v>0</v>
      </c>
      <c r="P150" s="8">
        <f t="shared" si="4"/>
        <v>0</v>
      </c>
      <c r="Q150" s="9">
        <f>IF(F150=[1]sheet1!$C$23,[1]sheet1!$D$25,[1]sheet1!$D$26)</f>
        <v>5.1336800000000009E-2</v>
      </c>
      <c r="R150" s="10">
        <f t="shared" si="5"/>
        <v>0</v>
      </c>
    </row>
    <row r="151" spans="1:18" s="5" customFormat="1" x14ac:dyDescent="0.35">
      <c r="A151" s="12" t="s">
        <v>162</v>
      </c>
      <c r="B151" s="12" t="s">
        <v>428</v>
      </c>
      <c r="C151" s="13">
        <v>4624</v>
      </c>
      <c r="D151" s="14" t="s">
        <v>3</v>
      </c>
      <c r="E151" s="14">
        <v>2.2400000000000002</v>
      </c>
      <c r="F151" s="14" t="s">
        <v>557</v>
      </c>
      <c r="G151" s="14" t="s">
        <v>564</v>
      </c>
      <c r="H151" s="14" t="s">
        <v>567</v>
      </c>
      <c r="I151" s="14" t="s">
        <v>573</v>
      </c>
      <c r="J151" s="14" t="s">
        <v>589</v>
      </c>
      <c r="K151" s="14">
        <v>11</v>
      </c>
      <c r="L151" s="14">
        <v>11.118</v>
      </c>
      <c r="M151" s="14">
        <v>60</v>
      </c>
      <c r="N151" s="14">
        <v>12.1</v>
      </c>
      <c r="O151" s="7">
        <v>0</v>
      </c>
      <c r="P151" s="8">
        <f t="shared" si="4"/>
        <v>0</v>
      </c>
      <c r="Q151" s="9">
        <f>IF(F151=[1]sheet1!$C$23,[1]sheet1!$D$25,[1]sheet1!$D$26)</f>
        <v>5.1336800000000009E-2</v>
      </c>
      <c r="R151" s="10">
        <f t="shared" si="5"/>
        <v>0</v>
      </c>
    </row>
    <row r="152" spans="1:18" s="5" customFormat="1" x14ac:dyDescent="0.35">
      <c r="A152" s="12" t="s">
        <v>163</v>
      </c>
      <c r="B152" s="12" t="s">
        <v>429</v>
      </c>
      <c r="C152" s="13">
        <v>13353</v>
      </c>
      <c r="D152" s="14" t="s">
        <v>3</v>
      </c>
      <c r="E152" s="14">
        <v>15.1</v>
      </c>
      <c r="F152" s="14" t="s">
        <v>557</v>
      </c>
      <c r="G152" s="14" t="s">
        <v>564</v>
      </c>
      <c r="H152" s="14" t="s">
        <v>567</v>
      </c>
      <c r="I152" s="14" t="s">
        <v>573</v>
      </c>
      <c r="J152" s="14" t="s">
        <v>589</v>
      </c>
      <c r="K152" s="14">
        <v>11</v>
      </c>
      <c r="L152" s="14">
        <v>11.105</v>
      </c>
      <c r="M152" s="14">
        <v>24</v>
      </c>
      <c r="N152" s="14">
        <v>6.1</v>
      </c>
      <c r="O152" s="7">
        <v>0</v>
      </c>
      <c r="P152" s="8">
        <f t="shared" si="4"/>
        <v>0</v>
      </c>
      <c r="Q152" s="9">
        <f>IF(F152=[1]sheet1!$C$23,[1]sheet1!$D$25,[1]sheet1!$D$26)</f>
        <v>5.1336800000000009E-2</v>
      </c>
      <c r="R152" s="10">
        <f t="shared" si="5"/>
        <v>0</v>
      </c>
    </row>
    <row r="153" spans="1:18" s="5" customFormat="1" x14ac:dyDescent="0.35">
      <c r="A153" s="12" t="s">
        <v>164</v>
      </c>
      <c r="B153" s="12" t="s">
        <v>430</v>
      </c>
      <c r="C153" s="13">
        <v>57333</v>
      </c>
      <c r="D153" s="14" t="s">
        <v>3</v>
      </c>
      <c r="E153" s="14">
        <v>8.94</v>
      </c>
      <c r="F153" s="14" t="s">
        <v>557</v>
      </c>
      <c r="G153" s="14" t="s">
        <v>564</v>
      </c>
      <c r="H153" s="14" t="s">
        <v>569</v>
      </c>
      <c r="I153" s="14" t="s">
        <v>572</v>
      </c>
      <c r="J153" s="14" t="s">
        <v>586</v>
      </c>
      <c r="K153" s="14">
        <v>11</v>
      </c>
      <c r="L153" s="14">
        <v>11.118</v>
      </c>
      <c r="M153" s="14">
        <v>60</v>
      </c>
      <c r="N153" s="14">
        <v>12.1</v>
      </c>
      <c r="O153" s="7">
        <v>0</v>
      </c>
      <c r="P153" s="8">
        <f t="shared" si="4"/>
        <v>0</v>
      </c>
      <c r="Q153" s="9">
        <f>IF(F153=[1]sheet1!$C$23,[1]sheet1!$D$25,[1]sheet1!$D$26)</f>
        <v>5.1336800000000009E-2</v>
      </c>
      <c r="R153" s="10">
        <f t="shared" si="5"/>
        <v>0</v>
      </c>
    </row>
    <row r="154" spans="1:18" s="5" customFormat="1" x14ac:dyDescent="0.35">
      <c r="A154" s="12" t="s">
        <v>165</v>
      </c>
      <c r="B154" s="12" t="s">
        <v>431</v>
      </c>
      <c r="C154" s="13">
        <v>29500</v>
      </c>
      <c r="D154" s="14" t="s">
        <v>3</v>
      </c>
      <c r="E154" s="14">
        <v>4.47</v>
      </c>
      <c r="F154" s="14" t="s">
        <v>557</v>
      </c>
      <c r="G154" s="14" t="s">
        <v>564</v>
      </c>
      <c r="H154" s="14" t="s">
        <v>567</v>
      </c>
      <c r="I154" s="14" t="s">
        <v>576</v>
      </c>
      <c r="J154" s="14" t="s">
        <v>590</v>
      </c>
      <c r="K154" s="14">
        <v>11</v>
      </c>
      <c r="L154" s="14">
        <v>11.11</v>
      </c>
      <c r="M154" s="14">
        <v>60</v>
      </c>
      <c r="N154" s="14">
        <v>4.0999999999999996</v>
      </c>
      <c r="O154" s="7">
        <v>0</v>
      </c>
      <c r="P154" s="8">
        <f t="shared" si="4"/>
        <v>0</v>
      </c>
      <c r="Q154" s="9">
        <f>IF(F154=[1]sheet1!$C$23,[1]sheet1!$D$25,[1]sheet1!$D$26)</f>
        <v>5.1336800000000009E-2</v>
      </c>
      <c r="R154" s="10">
        <f t="shared" si="5"/>
        <v>0</v>
      </c>
    </row>
    <row r="155" spans="1:18" s="5" customFormat="1" x14ac:dyDescent="0.35">
      <c r="A155" s="12" t="s">
        <v>166</v>
      </c>
      <c r="B155" s="12" t="s">
        <v>432</v>
      </c>
      <c r="C155" s="13">
        <v>10368</v>
      </c>
      <c r="D155" s="14" t="s">
        <v>3</v>
      </c>
      <c r="E155" s="14">
        <v>1.07</v>
      </c>
      <c r="F155" s="14" t="s">
        <v>557</v>
      </c>
      <c r="G155" s="14" t="s">
        <v>564</v>
      </c>
      <c r="H155" s="14" t="s">
        <v>569</v>
      </c>
      <c r="I155" s="14" t="s">
        <v>573</v>
      </c>
      <c r="J155" s="14" t="s">
        <v>584</v>
      </c>
      <c r="K155" s="14">
        <v>11</v>
      </c>
      <c r="L155" s="14">
        <v>11.105</v>
      </c>
      <c r="M155" s="14">
        <v>60</v>
      </c>
      <c r="N155" s="14">
        <v>4.0999999999999996</v>
      </c>
      <c r="O155" s="7">
        <v>0</v>
      </c>
      <c r="P155" s="8">
        <f t="shared" si="4"/>
        <v>0</v>
      </c>
      <c r="Q155" s="9">
        <f>IF(F155=[1]sheet1!$C$23,[1]sheet1!$D$25,[1]sheet1!$D$26)</f>
        <v>5.1336800000000009E-2</v>
      </c>
      <c r="R155" s="10">
        <f t="shared" si="5"/>
        <v>0</v>
      </c>
    </row>
    <row r="156" spans="1:18" s="5" customFormat="1" x14ac:dyDescent="0.35">
      <c r="A156" s="12" t="s">
        <v>167</v>
      </c>
      <c r="B156" s="12" t="s">
        <v>433</v>
      </c>
      <c r="C156" s="13">
        <v>5064</v>
      </c>
      <c r="D156" s="14" t="s">
        <v>3</v>
      </c>
      <c r="E156" s="14">
        <v>7.58</v>
      </c>
      <c r="F156" s="14" t="s">
        <v>557</v>
      </c>
      <c r="G156" s="14" t="s">
        <v>564</v>
      </c>
      <c r="H156" s="14" t="s">
        <v>569</v>
      </c>
      <c r="I156" s="14" t="s">
        <v>572</v>
      </c>
      <c r="J156" s="14" t="s">
        <v>586</v>
      </c>
      <c r="K156" s="14">
        <v>11</v>
      </c>
      <c r="L156" s="14">
        <v>11.118</v>
      </c>
      <c r="M156" s="14">
        <v>60</v>
      </c>
      <c r="N156" s="14">
        <v>12.1</v>
      </c>
      <c r="O156" s="7">
        <v>0</v>
      </c>
      <c r="P156" s="8">
        <f t="shared" si="4"/>
        <v>0</v>
      </c>
      <c r="Q156" s="9">
        <f>IF(F156=[1]sheet1!$C$23,[1]sheet1!$D$25,[1]sheet1!$D$26)</f>
        <v>5.1336800000000009E-2</v>
      </c>
      <c r="R156" s="10">
        <f t="shared" si="5"/>
        <v>0</v>
      </c>
    </row>
    <row r="157" spans="1:18" s="5" customFormat="1" x14ac:dyDescent="0.35">
      <c r="A157" s="12" t="s">
        <v>168</v>
      </c>
      <c r="B157" s="12" t="s">
        <v>434</v>
      </c>
      <c r="C157" s="13">
        <v>7560</v>
      </c>
      <c r="D157" s="14" t="s">
        <v>3</v>
      </c>
      <c r="E157" s="14">
        <v>9.73</v>
      </c>
      <c r="F157" s="14" t="s">
        <v>557</v>
      </c>
      <c r="G157" s="14" t="s">
        <v>564</v>
      </c>
      <c r="H157" s="14" t="s">
        <v>567</v>
      </c>
      <c r="I157" s="14" t="s">
        <v>573</v>
      </c>
      <c r="J157" s="14" t="s">
        <v>589</v>
      </c>
      <c r="K157" s="14">
        <v>11</v>
      </c>
      <c r="L157" s="14">
        <v>11.118</v>
      </c>
      <c r="M157" s="14">
        <v>60</v>
      </c>
      <c r="N157" s="14">
        <v>12.1</v>
      </c>
      <c r="O157" s="7">
        <v>0</v>
      </c>
      <c r="P157" s="8">
        <f t="shared" si="4"/>
        <v>0</v>
      </c>
      <c r="Q157" s="9">
        <f>IF(F157=[1]sheet1!$C$23,[1]sheet1!$D$25,[1]sheet1!$D$26)</f>
        <v>5.1336800000000009E-2</v>
      </c>
      <c r="R157" s="10">
        <f t="shared" si="5"/>
        <v>0</v>
      </c>
    </row>
    <row r="158" spans="1:18" s="5" customFormat="1" x14ac:dyDescent="0.35">
      <c r="A158" s="12" t="s">
        <v>169</v>
      </c>
      <c r="B158" s="12" t="s">
        <v>435</v>
      </c>
      <c r="C158" s="13">
        <v>17029</v>
      </c>
      <c r="D158" s="14" t="s">
        <v>3</v>
      </c>
      <c r="E158" s="14">
        <v>1.47</v>
      </c>
      <c r="F158" s="14" t="s">
        <v>557</v>
      </c>
      <c r="G158" s="14" t="s">
        <v>564</v>
      </c>
      <c r="H158" s="14" t="s">
        <v>567</v>
      </c>
      <c r="I158" s="14" t="s">
        <v>576</v>
      </c>
      <c r="J158" s="14" t="s">
        <v>591</v>
      </c>
      <c r="K158" s="14">
        <v>11</v>
      </c>
      <c r="L158" s="14">
        <v>11.105</v>
      </c>
      <c r="M158" s="14">
        <v>60</v>
      </c>
      <c r="N158" s="14">
        <v>12.1</v>
      </c>
      <c r="O158" s="7">
        <v>0</v>
      </c>
      <c r="P158" s="8">
        <f t="shared" si="4"/>
        <v>0</v>
      </c>
      <c r="Q158" s="9">
        <f>IF(F158=[1]sheet1!$C$23,[1]sheet1!$D$25,[1]sheet1!$D$26)</f>
        <v>5.1336800000000009E-2</v>
      </c>
      <c r="R158" s="10">
        <f t="shared" si="5"/>
        <v>0</v>
      </c>
    </row>
    <row r="159" spans="1:18" s="5" customFormat="1" x14ac:dyDescent="0.35">
      <c r="A159" s="12" t="s">
        <v>170</v>
      </c>
      <c r="B159" s="12" t="s">
        <v>436</v>
      </c>
      <c r="C159" s="13">
        <v>9192</v>
      </c>
      <c r="D159" s="14" t="s">
        <v>3</v>
      </c>
      <c r="E159" s="14">
        <v>2.64</v>
      </c>
      <c r="F159" s="14" t="s">
        <v>557</v>
      </c>
      <c r="G159" s="14" t="s">
        <v>564</v>
      </c>
      <c r="H159" s="14" t="s">
        <v>567</v>
      </c>
      <c r="I159" s="14" t="s">
        <v>576</v>
      </c>
      <c r="J159" s="14" t="s">
        <v>591</v>
      </c>
      <c r="K159" s="14">
        <v>11</v>
      </c>
      <c r="L159" s="14">
        <v>11.105</v>
      </c>
      <c r="M159" s="14">
        <v>60</v>
      </c>
      <c r="N159" s="14">
        <v>6.1</v>
      </c>
      <c r="O159" s="7">
        <v>0</v>
      </c>
      <c r="P159" s="8">
        <f t="shared" si="4"/>
        <v>0</v>
      </c>
      <c r="Q159" s="9">
        <f>IF(F159=[1]sheet1!$C$23,[1]sheet1!$D$25,[1]sheet1!$D$26)</f>
        <v>5.1336800000000009E-2</v>
      </c>
      <c r="R159" s="10">
        <f t="shared" si="5"/>
        <v>0</v>
      </c>
    </row>
    <row r="160" spans="1:18" s="5" customFormat="1" x14ac:dyDescent="0.35">
      <c r="A160" s="12" t="s">
        <v>171</v>
      </c>
      <c r="B160" s="12" t="s">
        <v>437</v>
      </c>
      <c r="C160" s="13">
        <v>22365</v>
      </c>
      <c r="D160" s="14" t="s">
        <v>3</v>
      </c>
      <c r="E160" s="14">
        <v>3.4</v>
      </c>
      <c r="F160" s="14" t="s">
        <v>557</v>
      </c>
      <c r="G160" s="14" t="s">
        <v>564</v>
      </c>
      <c r="H160" s="14" t="s">
        <v>571</v>
      </c>
      <c r="I160" s="14" t="s">
        <v>576</v>
      </c>
      <c r="J160" s="14" t="s">
        <v>590</v>
      </c>
      <c r="K160" s="14">
        <v>11</v>
      </c>
      <c r="L160" s="14">
        <v>11.105</v>
      </c>
      <c r="M160" s="14">
        <v>60</v>
      </c>
      <c r="N160" s="14">
        <v>12.1</v>
      </c>
      <c r="O160" s="7">
        <v>0</v>
      </c>
      <c r="P160" s="8">
        <f t="shared" si="4"/>
        <v>0</v>
      </c>
      <c r="Q160" s="9">
        <f>IF(F160=[1]sheet1!$C$23,[1]sheet1!$D$25,[1]sheet1!$D$26)</f>
        <v>5.1336800000000009E-2</v>
      </c>
      <c r="R160" s="10">
        <f t="shared" si="5"/>
        <v>0</v>
      </c>
    </row>
    <row r="161" spans="1:18" s="5" customFormat="1" x14ac:dyDescent="0.35">
      <c r="A161" s="12" t="s">
        <v>172</v>
      </c>
      <c r="B161" s="12" t="s">
        <v>438</v>
      </c>
      <c r="C161" s="13">
        <v>41863</v>
      </c>
      <c r="D161" s="14" t="s">
        <v>3</v>
      </c>
      <c r="E161" s="14">
        <v>1.03</v>
      </c>
      <c r="F161" s="14" t="s">
        <v>557</v>
      </c>
      <c r="G161" s="14" t="s">
        <v>564</v>
      </c>
      <c r="H161" s="14" t="s">
        <v>567</v>
      </c>
      <c r="I161" s="14" t="s">
        <v>573</v>
      </c>
      <c r="J161" s="14" t="s">
        <v>589</v>
      </c>
      <c r="K161" s="14">
        <v>11</v>
      </c>
      <c r="L161" s="14">
        <v>11.118</v>
      </c>
      <c r="M161" s="14">
        <v>60</v>
      </c>
      <c r="N161" s="14">
        <v>12.1</v>
      </c>
      <c r="O161" s="7">
        <v>0</v>
      </c>
      <c r="P161" s="8">
        <f t="shared" si="4"/>
        <v>0</v>
      </c>
      <c r="Q161" s="9">
        <f>IF(F161=[1]sheet1!$C$23,[1]sheet1!$D$25,[1]sheet1!$D$26)</f>
        <v>5.1336800000000009E-2</v>
      </c>
      <c r="R161" s="10">
        <f t="shared" si="5"/>
        <v>0</v>
      </c>
    </row>
    <row r="162" spans="1:18" s="5" customFormat="1" x14ac:dyDescent="0.35">
      <c r="A162" s="12" t="s">
        <v>173</v>
      </c>
      <c r="B162" s="12" t="s">
        <v>439</v>
      </c>
      <c r="C162" s="13">
        <v>11200</v>
      </c>
      <c r="D162" s="14" t="s">
        <v>3</v>
      </c>
      <c r="E162" s="14">
        <v>0.96</v>
      </c>
      <c r="F162" s="14" t="s">
        <v>557</v>
      </c>
      <c r="G162" s="14" t="s">
        <v>562</v>
      </c>
      <c r="H162" s="14" t="s">
        <v>567</v>
      </c>
      <c r="I162" s="14" t="s">
        <v>573</v>
      </c>
      <c r="J162" s="14" t="s">
        <v>589</v>
      </c>
      <c r="K162" s="14">
        <v>11</v>
      </c>
      <c r="L162" s="14">
        <v>11.138999999999999</v>
      </c>
      <c r="M162" s="14">
        <v>60</v>
      </c>
      <c r="N162" s="14">
        <v>12.1</v>
      </c>
      <c r="O162" s="7">
        <v>0</v>
      </c>
      <c r="P162" s="8">
        <f t="shared" si="4"/>
        <v>0</v>
      </c>
      <c r="Q162" s="9">
        <f>IF(F162=[1]sheet1!$C$23,[1]sheet1!$D$25,[1]sheet1!$D$26)</f>
        <v>5.1336800000000009E-2</v>
      </c>
      <c r="R162" s="10">
        <f t="shared" si="5"/>
        <v>0</v>
      </c>
    </row>
    <row r="163" spans="1:18" s="5" customFormat="1" x14ac:dyDescent="0.35">
      <c r="A163" s="12" t="s">
        <v>174</v>
      </c>
      <c r="B163" s="12" t="s">
        <v>440</v>
      </c>
      <c r="C163" s="13">
        <v>99024</v>
      </c>
      <c r="D163" s="14" t="s">
        <v>3</v>
      </c>
      <c r="E163" s="14">
        <v>2.5499999999999998</v>
      </c>
      <c r="F163" s="14" t="s">
        <v>557</v>
      </c>
      <c r="G163" s="14" t="s">
        <v>562</v>
      </c>
      <c r="H163" s="14" t="s">
        <v>567</v>
      </c>
      <c r="I163" s="14" t="s">
        <v>573</v>
      </c>
      <c r="J163" s="14" t="s">
        <v>589</v>
      </c>
      <c r="K163" s="14">
        <v>11</v>
      </c>
      <c r="L163" s="14">
        <v>11.138999999999999</v>
      </c>
      <c r="M163" s="14">
        <v>60</v>
      </c>
      <c r="N163" s="14">
        <v>12.1</v>
      </c>
      <c r="O163" s="7">
        <v>0</v>
      </c>
      <c r="P163" s="8">
        <f t="shared" si="4"/>
        <v>0</v>
      </c>
      <c r="Q163" s="9">
        <f>IF(F163=[1]sheet1!$C$23,[1]sheet1!$D$25,[1]sheet1!$D$26)</f>
        <v>5.1336800000000009E-2</v>
      </c>
      <c r="R163" s="10">
        <f t="shared" si="5"/>
        <v>0</v>
      </c>
    </row>
    <row r="164" spans="1:18" s="5" customFormat="1" x14ac:dyDescent="0.35">
      <c r="A164" s="12" t="s">
        <v>175</v>
      </c>
      <c r="B164" s="12" t="s">
        <v>441</v>
      </c>
      <c r="C164" s="13">
        <v>41630</v>
      </c>
      <c r="D164" s="14" t="s">
        <v>3</v>
      </c>
      <c r="E164" s="14">
        <v>2.1</v>
      </c>
      <c r="F164" s="14" t="s">
        <v>557</v>
      </c>
      <c r="G164" s="14" t="s">
        <v>562</v>
      </c>
      <c r="H164" s="14" t="s">
        <v>567</v>
      </c>
      <c r="I164" s="14" t="s">
        <v>573</v>
      </c>
      <c r="J164" s="14" t="s">
        <v>589</v>
      </c>
      <c r="K164" s="14">
        <v>11</v>
      </c>
      <c r="L164" s="14">
        <v>11.138999999999999</v>
      </c>
      <c r="M164" s="14">
        <v>60</v>
      </c>
      <c r="N164" s="14">
        <v>12.1</v>
      </c>
      <c r="O164" s="7">
        <v>0</v>
      </c>
      <c r="P164" s="8">
        <f t="shared" si="4"/>
        <v>0</v>
      </c>
      <c r="Q164" s="9">
        <f>IF(F164=[1]sheet1!$C$23,[1]sheet1!$D$25,[1]sheet1!$D$26)</f>
        <v>5.1336800000000009E-2</v>
      </c>
      <c r="R164" s="10">
        <f t="shared" si="5"/>
        <v>0</v>
      </c>
    </row>
    <row r="165" spans="1:18" s="5" customFormat="1" x14ac:dyDescent="0.35">
      <c r="A165" s="12" t="s">
        <v>176</v>
      </c>
      <c r="B165" s="12" t="s">
        <v>442</v>
      </c>
      <c r="C165" s="13">
        <v>13249</v>
      </c>
      <c r="D165" s="14" t="s">
        <v>3</v>
      </c>
      <c r="E165" s="14">
        <v>0.18</v>
      </c>
      <c r="F165" s="14" t="s">
        <v>557</v>
      </c>
      <c r="G165" s="14" t="s">
        <v>562</v>
      </c>
      <c r="H165" s="14" t="s">
        <v>567</v>
      </c>
      <c r="I165" s="14" t="s">
        <v>573</v>
      </c>
      <c r="J165" s="14" t="s">
        <v>589</v>
      </c>
      <c r="K165" s="14">
        <v>11</v>
      </c>
      <c r="L165" s="14">
        <v>11.138999999999999</v>
      </c>
      <c r="M165" s="14">
        <v>60</v>
      </c>
      <c r="N165" s="14">
        <v>12.1</v>
      </c>
      <c r="O165" s="7">
        <v>0</v>
      </c>
      <c r="P165" s="8">
        <f t="shared" si="4"/>
        <v>0</v>
      </c>
      <c r="Q165" s="9">
        <f>IF(F165=[1]sheet1!$C$23,[1]sheet1!$D$25,[1]sheet1!$D$26)</f>
        <v>5.1336800000000009E-2</v>
      </c>
      <c r="R165" s="10">
        <f t="shared" si="5"/>
        <v>0</v>
      </c>
    </row>
    <row r="166" spans="1:18" s="5" customFormat="1" x14ac:dyDescent="0.35">
      <c r="A166" s="12" t="s">
        <v>177</v>
      </c>
      <c r="B166" s="12" t="s">
        <v>443</v>
      </c>
      <c r="C166" s="13">
        <v>8977</v>
      </c>
      <c r="D166" s="14" t="s">
        <v>3</v>
      </c>
      <c r="E166" s="14">
        <v>0.06</v>
      </c>
      <c r="F166" s="14" t="s">
        <v>557</v>
      </c>
      <c r="G166" s="14" t="s">
        <v>562</v>
      </c>
      <c r="H166" s="14" t="s">
        <v>567</v>
      </c>
      <c r="I166" s="14" t="s">
        <v>573</v>
      </c>
      <c r="J166" s="14" t="s">
        <v>589</v>
      </c>
      <c r="K166" s="14">
        <v>11</v>
      </c>
      <c r="L166" s="14">
        <v>11.138999999999999</v>
      </c>
      <c r="M166" s="14">
        <v>60</v>
      </c>
      <c r="N166" s="14">
        <v>12.1</v>
      </c>
      <c r="O166" s="7">
        <v>0</v>
      </c>
      <c r="P166" s="8">
        <f t="shared" si="4"/>
        <v>0</v>
      </c>
      <c r="Q166" s="9">
        <f>IF(F166=[1]sheet1!$C$23,[1]sheet1!$D$25,[1]sheet1!$D$26)</f>
        <v>5.1336800000000009E-2</v>
      </c>
      <c r="R166" s="10">
        <f t="shared" si="5"/>
        <v>0</v>
      </c>
    </row>
    <row r="167" spans="1:18" s="5" customFormat="1" x14ac:dyDescent="0.35">
      <c r="A167" s="12" t="s">
        <v>178</v>
      </c>
      <c r="B167" s="12" t="s">
        <v>444</v>
      </c>
      <c r="C167" s="13">
        <v>4915</v>
      </c>
      <c r="D167" s="14" t="s">
        <v>3</v>
      </c>
      <c r="E167" s="14">
        <v>11.03</v>
      </c>
      <c r="F167" s="14" t="s">
        <v>557</v>
      </c>
      <c r="G167" s="14" t="s">
        <v>562</v>
      </c>
      <c r="H167" s="14" t="s">
        <v>567</v>
      </c>
      <c r="I167" s="14" t="s">
        <v>573</v>
      </c>
      <c r="J167" s="14" t="s">
        <v>589</v>
      </c>
      <c r="K167" s="14">
        <v>11</v>
      </c>
      <c r="L167" s="14">
        <v>11.138999999999999</v>
      </c>
      <c r="M167" s="14">
        <v>60</v>
      </c>
      <c r="N167" s="14">
        <v>12.1</v>
      </c>
      <c r="O167" s="7">
        <v>0</v>
      </c>
      <c r="P167" s="8">
        <f t="shared" si="4"/>
        <v>0</v>
      </c>
      <c r="Q167" s="9">
        <f>IF(F167=[1]sheet1!$C$23,[1]sheet1!$D$25,[1]sheet1!$D$26)</f>
        <v>5.1336800000000009E-2</v>
      </c>
      <c r="R167" s="10">
        <f t="shared" si="5"/>
        <v>0</v>
      </c>
    </row>
    <row r="168" spans="1:18" s="5" customFormat="1" x14ac:dyDescent="0.35">
      <c r="A168" s="12" t="s">
        <v>179</v>
      </c>
      <c r="B168" s="12" t="s">
        <v>445</v>
      </c>
      <c r="C168" s="13">
        <v>5688</v>
      </c>
      <c r="D168" s="14" t="s">
        <v>3</v>
      </c>
      <c r="E168" s="14">
        <v>9.31</v>
      </c>
      <c r="F168" s="14" t="s">
        <v>557</v>
      </c>
      <c r="G168" s="14" t="s">
        <v>562</v>
      </c>
      <c r="H168" s="14" t="s">
        <v>567</v>
      </c>
      <c r="I168" s="14" t="s">
        <v>573</v>
      </c>
      <c r="J168" s="14" t="s">
        <v>589</v>
      </c>
      <c r="K168" s="14">
        <v>11</v>
      </c>
      <c r="L168" s="14">
        <v>11.138999999999999</v>
      </c>
      <c r="M168" s="14">
        <v>60</v>
      </c>
      <c r="N168" s="14">
        <v>12.1</v>
      </c>
      <c r="O168" s="7">
        <v>0</v>
      </c>
      <c r="P168" s="8">
        <f t="shared" si="4"/>
        <v>0</v>
      </c>
      <c r="Q168" s="9">
        <f>IF(F168=[1]sheet1!$C$23,[1]sheet1!$D$25,[1]sheet1!$D$26)</f>
        <v>5.1336800000000009E-2</v>
      </c>
      <c r="R168" s="10">
        <f t="shared" si="5"/>
        <v>0</v>
      </c>
    </row>
    <row r="169" spans="1:18" s="5" customFormat="1" x14ac:dyDescent="0.35">
      <c r="A169" s="12" t="s">
        <v>180</v>
      </c>
      <c r="B169" s="12" t="s">
        <v>446</v>
      </c>
      <c r="C169" s="13">
        <v>3682</v>
      </c>
      <c r="D169" s="14" t="s">
        <v>3</v>
      </c>
      <c r="E169" s="14">
        <v>5.28</v>
      </c>
      <c r="F169" s="14" t="s">
        <v>557</v>
      </c>
      <c r="G169" s="14" t="s">
        <v>562</v>
      </c>
      <c r="H169" s="14" t="s">
        <v>567</v>
      </c>
      <c r="I169" s="14" t="s">
        <v>573</v>
      </c>
      <c r="J169" s="14" t="s">
        <v>589</v>
      </c>
      <c r="K169" s="14">
        <v>11</v>
      </c>
      <c r="L169" s="14">
        <v>11.138999999999999</v>
      </c>
      <c r="M169" s="14">
        <v>60</v>
      </c>
      <c r="N169" s="14">
        <v>12.1</v>
      </c>
      <c r="O169" s="7">
        <v>0</v>
      </c>
      <c r="P169" s="8">
        <f t="shared" si="4"/>
        <v>0</v>
      </c>
      <c r="Q169" s="9">
        <f>IF(F169=[1]sheet1!$C$23,[1]sheet1!$D$25,[1]sheet1!$D$26)</f>
        <v>5.1336800000000009E-2</v>
      </c>
      <c r="R169" s="10">
        <f t="shared" si="5"/>
        <v>0</v>
      </c>
    </row>
    <row r="170" spans="1:18" s="5" customFormat="1" x14ac:dyDescent="0.35">
      <c r="A170" s="12" t="s">
        <v>181</v>
      </c>
      <c r="B170" s="12" t="s">
        <v>447</v>
      </c>
      <c r="C170" s="13">
        <v>5891</v>
      </c>
      <c r="D170" s="14" t="s">
        <v>3</v>
      </c>
      <c r="E170" s="14">
        <v>3.39</v>
      </c>
      <c r="F170" s="14" t="s">
        <v>557</v>
      </c>
      <c r="G170" s="14" t="s">
        <v>562</v>
      </c>
      <c r="H170" s="14" t="s">
        <v>567</v>
      </c>
      <c r="I170" s="14" t="s">
        <v>573</v>
      </c>
      <c r="J170" s="14" t="s">
        <v>589</v>
      </c>
      <c r="K170" s="14">
        <v>11</v>
      </c>
      <c r="L170" s="14">
        <v>11.138999999999999</v>
      </c>
      <c r="M170" s="14">
        <v>60</v>
      </c>
      <c r="N170" s="14">
        <v>12.1</v>
      </c>
      <c r="O170" s="7">
        <v>0</v>
      </c>
      <c r="P170" s="8">
        <f t="shared" si="4"/>
        <v>0</v>
      </c>
      <c r="Q170" s="9">
        <f>IF(F170=[1]sheet1!$C$23,[1]sheet1!$D$25,[1]sheet1!$D$26)</f>
        <v>5.1336800000000009E-2</v>
      </c>
      <c r="R170" s="10">
        <f t="shared" si="5"/>
        <v>0</v>
      </c>
    </row>
    <row r="171" spans="1:18" s="5" customFormat="1" x14ac:dyDescent="0.35">
      <c r="A171" s="12" t="s">
        <v>182</v>
      </c>
      <c r="B171" s="12" t="s">
        <v>448</v>
      </c>
      <c r="C171" s="13">
        <v>1353</v>
      </c>
      <c r="D171" s="14" t="s">
        <v>3</v>
      </c>
      <c r="E171" s="14">
        <v>11.6</v>
      </c>
      <c r="F171" s="14" t="s">
        <v>557</v>
      </c>
      <c r="G171" s="14" t="s">
        <v>562</v>
      </c>
      <c r="H171" s="14" t="s">
        <v>567</v>
      </c>
      <c r="I171" s="14" t="s">
        <v>573</v>
      </c>
      <c r="J171" s="14" t="s">
        <v>589</v>
      </c>
      <c r="K171" s="14">
        <v>11</v>
      </c>
      <c r="L171" s="14">
        <v>11.138999999999999</v>
      </c>
      <c r="M171" s="14">
        <v>60</v>
      </c>
      <c r="N171" s="14">
        <v>12.1</v>
      </c>
      <c r="O171" s="7">
        <v>0</v>
      </c>
      <c r="P171" s="8">
        <f t="shared" si="4"/>
        <v>0</v>
      </c>
      <c r="Q171" s="9">
        <f>IF(F171=[1]sheet1!$C$23,[1]sheet1!$D$25,[1]sheet1!$D$26)</f>
        <v>5.1336800000000009E-2</v>
      </c>
      <c r="R171" s="10">
        <f t="shared" si="5"/>
        <v>0</v>
      </c>
    </row>
    <row r="172" spans="1:18" s="5" customFormat="1" x14ac:dyDescent="0.35">
      <c r="A172" s="12" t="s">
        <v>183</v>
      </c>
      <c r="B172" s="12" t="s">
        <v>449</v>
      </c>
      <c r="C172" s="13">
        <v>13073</v>
      </c>
      <c r="D172" s="14" t="s">
        <v>3</v>
      </c>
      <c r="E172" s="14">
        <v>11.91</v>
      </c>
      <c r="F172" s="14" t="s">
        <v>557</v>
      </c>
      <c r="G172" s="14" t="s">
        <v>562</v>
      </c>
      <c r="H172" s="14" t="s">
        <v>569</v>
      </c>
      <c r="I172" s="14" t="s">
        <v>568</v>
      </c>
      <c r="J172" s="14" t="s">
        <v>582</v>
      </c>
      <c r="K172" s="14">
        <v>11</v>
      </c>
      <c r="L172" s="14">
        <v>11.118</v>
      </c>
      <c r="M172" s="14">
        <v>60</v>
      </c>
      <c r="N172" s="14">
        <v>12.1</v>
      </c>
      <c r="O172" s="7">
        <v>0</v>
      </c>
      <c r="P172" s="8">
        <f t="shared" si="4"/>
        <v>0</v>
      </c>
      <c r="Q172" s="9">
        <f>IF(F172=[1]sheet1!$C$23,[1]sheet1!$D$25,[1]sheet1!$D$26)</f>
        <v>5.1336800000000009E-2</v>
      </c>
      <c r="R172" s="10">
        <f t="shared" si="5"/>
        <v>0</v>
      </c>
    </row>
    <row r="173" spans="1:18" s="5" customFormat="1" x14ac:dyDescent="0.35">
      <c r="A173" s="12" t="s">
        <v>184</v>
      </c>
      <c r="B173" s="12" t="s">
        <v>450</v>
      </c>
      <c r="C173" s="13">
        <v>12307</v>
      </c>
      <c r="D173" s="14" t="s">
        <v>3</v>
      </c>
      <c r="E173" s="14">
        <v>11.66</v>
      </c>
      <c r="F173" s="14" t="s">
        <v>557</v>
      </c>
      <c r="G173" s="14" t="s">
        <v>562</v>
      </c>
      <c r="H173" s="14" t="s">
        <v>569</v>
      </c>
      <c r="I173" s="14" t="s">
        <v>568</v>
      </c>
      <c r="J173" s="14" t="s">
        <v>582</v>
      </c>
      <c r="K173" s="14">
        <v>11</v>
      </c>
      <c r="L173" s="14">
        <v>11.118</v>
      </c>
      <c r="M173" s="14">
        <v>60</v>
      </c>
      <c r="N173" s="14">
        <v>12.1</v>
      </c>
      <c r="O173" s="7">
        <v>0</v>
      </c>
      <c r="P173" s="8">
        <f t="shared" si="4"/>
        <v>0</v>
      </c>
      <c r="Q173" s="9">
        <f>IF(F173=[1]sheet1!$C$23,[1]sheet1!$D$25,[1]sheet1!$D$26)</f>
        <v>5.1336800000000009E-2</v>
      </c>
      <c r="R173" s="10">
        <f t="shared" si="5"/>
        <v>0</v>
      </c>
    </row>
    <row r="174" spans="1:18" s="5" customFormat="1" x14ac:dyDescent="0.35">
      <c r="A174" s="12" t="s">
        <v>185</v>
      </c>
      <c r="B174" s="12" t="s">
        <v>451</v>
      </c>
      <c r="C174" s="13">
        <v>5672</v>
      </c>
      <c r="D174" s="14" t="s">
        <v>3</v>
      </c>
      <c r="E174" s="14">
        <v>11.91</v>
      </c>
      <c r="F174" s="14" t="s">
        <v>557</v>
      </c>
      <c r="G174" s="14" t="s">
        <v>562</v>
      </c>
      <c r="H174" s="14" t="s">
        <v>569</v>
      </c>
      <c r="I174" s="14" t="s">
        <v>568</v>
      </c>
      <c r="J174" s="14" t="s">
        <v>582</v>
      </c>
      <c r="K174" s="14">
        <v>11</v>
      </c>
      <c r="L174" s="14">
        <v>11.117000000000001</v>
      </c>
      <c r="M174" s="14">
        <v>60</v>
      </c>
      <c r="N174" s="14">
        <v>12.1</v>
      </c>
      <c r="O174" s="7">
        <v>0</v>
      </c>
      <c r="P174" s="8">
        <f t="shared" si="4"/>
        <v>0</v>
      </c>
      <c r="Q174" s="9">
        <f>IF(F174=[1]sheet1!$C$23,[1]sheet1!$D$25,[1]sheet1!$D$26)</f>
        <v>5.1336800000000009E-2</v>
      </c>
      <c r="R174" s="10">
        <f t="shared" si="5"/>
        <v>0</v>
      </c>
    </row>
    <row r="175" spans="1:18" s="5" customFormat="1" x14ac:dyDescent="0.35">
      <c r="A175" s="12" t="s">
        <v>186</v>
      </c>
      <c r="B175" s="12" t="s">
        <v>452</v>
      </c>
      <c r="C175" s="13">
        <v>4974</v>
      </c>
      <c r="D175" s="14" t="s">
        <v>3</v>
      </c>
      <c r="E175" s="14">
        <v>0.37</v>
      </c>
      <c r="F175" s="14" t="s">
        <v>557</v>
      </c>
      <c r="G175" s="14" t="s">
        <v>562</v>
      </c>
      <c r="H175" s="14" t="s">
        <v>569</v>
      </c>
      <c r="I175" s="14" t="s">
        <v>568</v>
      </c>
      <c r="J175" s="14" t="s">
        <v>582</v>
      </c>
      <c r="K175" s="14">
        <v>11</v>
      </c>
      <c r="L175" s="14">
        <v>11.118</v>
      </c>
      <c r="M175" s="14">
        <v>60</v>
      </c>
      <c r="N175" s="14">
        <v>12.1</v>
      </c>
      <c r="O175" s="7">
        <v>0</v>
      </c>
      <c r="P175" s="8">
        <f t="shared" si="4"/>
        <v>0</v>
      </c>
      <c r="Q175" s="9">
        <f>IF(F175=[1]sheet1!$C$23,[1]sheet1!$D$25,[1]sheet1!$D$26)</f>
        <v>5.1336800000000009E-2</v>
      </c>
      <c r="R175" s="10">
        <f t="shared" si="5"/>
        <v>0</v>
      </c>
    </row>
    <row r="176" spans="1:18" s="5" customFormat="1" x14ac:dyDescent="0.35">
      <c r="A176" s="12" t="s">
        <v>187</v>
      </c>
      <c r="B176" s="12" t="s">
        <v>453</v>
      </c>
      <c r="C176" s="13">
        <v>2544</v>
      </c>
      <c r="D176" s="14" t="s">
        <v>3</v>
      </c>
      <c r="E176" s="14">
        <v>7.0000000000000007E-2</v>
      </c>
      <c r="F176" s="14" t="s">
        <v>557</v>
      </c>
      <c r="G176" s="14" t="s">
        <v>564</v>
      </c>
      <c r="H176" s="14" t="s">
        <v>571</v>
      </c>
      <c r="I176" s="14" t="s">
        <v>576</v>
      </c>
      <c r="J176" s="14" t="s">
        <v>590</v>
      </c>
      <c r="K176" s="14">
        <v>11</v>
      </c>
      <c r="L176" s="14">
        <v>11.138999999999999</v>
      </c>
      <c r="M176" s="14">
        <v>60</v>
      </c>
      <c r="N176" s="14">
        <v>12.1</v>
      </c>
      <c r="O176" s="7">
        <v>0</v>
      </c>
      <c r="P176" s="8">
        <f t="shared" si="4"/>
        <v>0</v>
      </c>
      <c r="Q176" s="9">
        <f>IF(F176=[1]sheet1!$C$23,[1]sheet1!$D$25,[1]sheet1!$D$26)</f>
        <v>5.1336800000000009E-2</v>
      </c>
      <c r="R176" s="10">
        <f t="shared" si="5"/>
        <v>0</v>
      </c>
    </row>
    <row r="177" spans="1:18" s="5" customFormat="1" x14ac:dyDescent="0.35">
      <c r="A177" s="12" t="s">
        <v>188</v>
      </c>
      <c r="B177" s="12" t="s">
        <v>454</v>
      </c>
      <c r="C177" s="13">
        <v>22000</v>
      </c>
      <c r="D177" s="14" t="s">
        <v>3</v>
      </c>
      <c r="E177" s="14">
        <v>6.56</v>
      </c>
      <c r="F177" s="14" t="s">
        <v>557</v>
      </c>
      <c r="G177" s="14" t="s">
        <v>562</v>
      </c>
      <c r="H177" s="14" t="s">
        <v>569</v>
      </c>
      <c r="I177" s="14" t="s">
        <v>568</v>
      </c>
      <c r="J177" s="14" t="s">
        <v>582</v>
      </c>
      <c r="K177" s="14">
        <v>11</v>
      </c>
      <c r="L177" s="14">
        <v>11.138999999999999</v>
      </c>
      <c r="M177" s="14">
        <v>70</v>
      </c>
      <c r="N177" s="14">
        <v>4.0999999999999996</v>
      </c>
      <c r="O177" s="7">
        <v>0</v>
      </c>
      <c r="P177" s="8">
        <f t="shared" si="4"/>
        <v>0</v>
      </c>
      <c r="Q177" s="9">
        <f>IF(F177=[1]sheet1!$C$23,[1]sheet1!$D$25,[1]sheet1!$D$26)</f>
        <v>5.1336800000000009E-2</v>
      </c>
      <c r="R177" s="10">
        <f t="shared" si="5"/>
        <v>0</v>
      </c>
    </row>
    <row r="178" spans="1:18" s="5" customFormat="1" x14ac:dyDescent="0.35">
      <c r="A178" s="12" t="s">
        <v>189</v>
      </c>
      <c r="B178" s="12" t="s">
        <v>455</v>
      </c>
      <c r="C178" s="13">
        <v>3300</v>
      </c>
      <c r="D178" s="14" t="s">
        <v>3</v>
      </c>
      <c r="E178" s="14">
        <v>9.2200000000000006</v>
      </c>
      <c r="F178" s="14" t="s">
        <v>557</v>
      </c>
      <c r="G178" s="14" t="s">
        <v>562</v>
      </c>
      <c r="H178" s="14" t="s">
        <v>569</v>
      </c>
      <c r="I178" s="14" t="s">
        <v>568</v>
      </c>
      <c r="J178" s="14" t="s">
        <v>582</v>
      </c>
      <c r="K178" s="14">
        <v>11</v>
      </c>
      <c r="L178" s="14">
        <v>11.118</v>
      </c>
      <c r="M178" s="14">
        <v>60</v>
      </c>
      <c r="N178" s="14">
        <v>12.1</v>
      </c>
      <c r="O178" s="7">
        <v>0</v>
      </c>
      <c r="P178" s="8">
        <f t="shared" si="4"/>
        <v>0</v>
      </c>
      <c r="Q178" s="9">
        <f>IF(F178=[1]sheet1!$C$23,[1]sheet1!$D$25,[1]sheet1!$D$26)</f>
        <v>5.1336800000000009E-2</v>
      </c>
      <c r="R178" s="10">
        <f t="shared" si="5"/>
        <v>0</v>
      </c>
    </row>
    <row r="179" spans="1:18" s="5" customFormat="1" x14ac:dyDescent="0.35">
      <c r="A179" s="12" t="s">
        <v>190</v>
      </c>
      <c r="B179" s="12" t="s">
        <v>456</v>
      </c>
      <c r="C179" s="13">
        <v>3161</v>
      </c>
      <c r="D179" s="14" t="s">
        <v>3</v>
      </c>
      <c r="E179" s="14">
        <v>1.99</v>
      </c>
      <c r="F179" s="14" t="s">
        <v>557</v>
      </c>
      <c r="G179" s="14" t="s">
        <v>562</v>
      </c>
      <c r="H179" s="14" t="s">
        <v>569</v>
      </c>
      <c r="I179" s="14" t="s">
        <v>568</v>
      </c>
      <c r="J179" s="14" t="s">
        <v>582</v>
      </c>
      <c r="K179" s="14">
        <v>11</v>
      </c>
      <c r="L179" s="14">
        <v>11.138999999999999</v>
      </c>
      <c r="M179" s="14">
        <v>60</v>
      </c>
      <c r="N179" s="14">
        <v>4.0999999999999996</v>
      </c>
      <c r="O179" s="7">
        <v>0</v>
      </c>
      <c r="P179" s="8">
        <f t="shared" si="4"/>
        <v>0</v>
      </c>
      <c r="Q179" s="9">
        <f>IF(F179=[1]sheet1!$C$23,[1]sheet1!$D$25,[1]sheet1!$D$26)</f>
        <v>5.1336800000000009E-2</v>
      </c>
      <c r="R179" s="10">
        <f t="shared" si="5"/>
        <v>0</v>
      </c>
    </row>
    <row r="180" spans="1:18" s="5" customFormat="1" x14ac:dyDescent="0.35">
      <c r="A180" s="12" t="s">
        <v>191</v>
      </c>
      <c r="B180" s="12" t="s">
        <v>457</v>
      </c>
      <c r="C180" s="13">
        <v>5366</v>
      </c>
      <c r="D180" s="14" t="s">
        <v>3</v>
      </c>
      <c r="E180" s="14">
        <v>0.28000000000000003</v>
      </c>
      <c r="F180" s="14" t="s">
        <v>557</v>
      </c>
      <c r="G180" s="14" t="s">
        <v>562</v>
      </c>
      <c r="H180" s="14" t="s">
        <v>567</v>
      </c>
      <c r="I180" s="14" t="s">
        <v>568</v>
      </c>
      <c r="J180" s="14" t="s">
        <v>580</v>
      </c>
      <c r="K180" s="14">
        <v>11</v>
      </c>
      <c r="L180" s="14">
        <v>11.118</v>
      </c>
      <c r="M180" s="14">
        <v>60</v>
      </c>
      <c r="N180" s="14">
        <v>12.1</v>
      </c>
      <c r="O180" s="7">
        <v>0</v>
      </c>
      <c r="P180" s="8">
        <f t="shared" si="4"/>
        <v>0</v>
      </c>
      <c r="Q180" s="9">
        <f>IF(F180=[1]sheet1!$C$23,[1]sheet1!$D$25,[1]sheet1!$D$26)</f>
        <v>5.1336800000000009E-2</v>
      </c>
      <c r="R180" s="10">
        <f t="shared" si="5"/>
        <v>0</v>
      </c>
    </row>
    <row r="181" spans="1:18" s="5" customFormat="1" x14ac:dyDescent="0.35">
      <c r="A181" s="12" t="s">
        <v>192</v>
      </c>
      <c r="B181" s="12" t="s">
        <v>458</v>
      </c>
      <c r="C181" s="13">
        <v>8999</v>
      </c>
      <c r="D181" s="14" t="s">
        <v>3</v>
      </c>
      <c r="E181" s="14">
        <v>2.0499999999999998</v>
      </c>
      <c r="F181" s="14" t="s">
        <v>557</v>
      </c>
      <c r="G181" s="14" t="s">
        <v>562</v>
      </c>
      <c r="H181" s="14" t="s">
        <v>569</v>
      </c>
      <c r="I181" s="14" t="s">
        <v>568</v>
      </c>
      <c r="J181" s="14" t="s">
        <v>582</v>
      </c>
      <c r="K181" s="14">
        <v>11</v>
      </c>
      <c r="L181" s="14">
        <v>11.138999999999999</v>
      </c>
      <c r="M181" s="14">
        <v>60</v>
      </c>
      <c r="N181" s="14">
        <v>4.0999999999999996</v>
      </c>
      <c r="O181" s="7">
        <v>0</v>
      </c>
      <c r="P181" s="8">
        <f t="shared" si="4"/>
        <v>0</v>
      </c>
      <c r="Q181" s="9">
        <f>IF(F181=[1]sheet1!$C$23,[1]sheet1!$D$25,[1]sheet1!$D$26)</f>
        <v>5.1336800000000009E-2</v>
      </c>
      <c r="R181" s="10">
        <f t="shared" si="5"/>
        <v>0</v>
      </c>
    </row>
    <row r="182" spans="1:18" s="5" customFormat="1" x14ac:dyDescent="0.35">
      <c r="A182" s="12" t="s">
        <v>193</v>
      </c>
      <c r="B182" s="12" t="s">
        <v>459</v>
      </c>
      <c r="C182" s="13">
        <v>7000</v>
      </c>
      <c r="D182" s="14" t="s">
        <v>3</v>
      </c>
      <c r="E182" s="14">
        <v>4.07</v>
      </c>
      <c r="F182" s="14" t="s">
        <v>557</v>
      </c>
      <c r="G182" s="14" t="s">
        <v>562</v>
      </c>
      <c r="H182" s="14" t="s">
        <v>567</v>
      </c>
      <c r="I182" s="14" t="s">
        <v>568</v>
      </c>
      <c r="J182" s="14" t="s">
        <v>580</v>
      </c>
      <c r="K182" s="14">
        <v>11</v>
      </c>
      <c r="L182" s="14">
        <v>11.118</v>
      </c>
      <c r="M182" s="14">
        <v>60</v>
      </c>
      <c r="N182" s="14">
        <v>12.1</v>
      </c>
      <c r="O182" s="7">
        <v>0</v>
      </c>
      <c r="P182" s="8">
        <f t="shared" si="4"/>
        <v>0</v>
      </c>
      <c r="Q182" s="9">
        <f>IF(F182=[1]sheet1!$C$23,[1]sheet1!$D$25,[1]sheet1!$D$26)</f>
        <v>5.1336800000000009E-2</v>
      </c>
      <c r="R182" s="10">
        <f t="shared" si="5"/>
        <v>0</v>
      </c>
    </row>
    <row r="183" spans="1:18" s="5" customFormat="1" x14ac:dyDescent="0.35">
      <c r="A183" s="12" t="s">
        <v>194</v>
      </c>
      <c r="B183" s="12" t="s">
        <v>460</v>
      </c>
      <c r="C183" s="13">
        <v>4766</v>
      </c>
      <c r="D183" s="14" t="s">
        <v>3</v>
      </c>
      <c r="E183" s="14">
        <v>1.93</v>
      </c>
      <c r="F183" s="14" t="s">
        <v>557</v>
      </c>
      <c r="G183" s="14" t="s">
        <v>562</v>
      </c>
      <c r="H183" s="14" t="s">
        <v>569</v>
      </c>
      <c r="I183" s="14" t="s">
        <v>568</v>
      </c>
      <c r="J183" s="14" t="s">
        <v>582</v>
      </c>
      <c r="K183" s="14">
        <v>11</v>
      </c>
      <c r="L183" s="14">
        <v>11.138999999999999</v>
      </c>
      <c r="M183" s="14">
        <v>60</v>
      </c>
      <c r="N183" s="14">
        <v>4.0999999999999996</v>
      </c>
      <c r="O183" s="7">
        <v>0</v>
      </c>
      <c r="P183" s="8">
        <f t="shared" si="4"/>
        <v>0</v>
      </c>
      <c r="Q183" s="9">
        <f>IF(F183=[1]sheet1!$C$23,[1]sheet1!$D$25,[1]sheet1!$D$26)</f>
        <v>5.1336800000000009E-2</v>
      </c>
      <c r="R183" s="10">
        <f t="shared" si="5"/>
        <v>0</v>
      </c>
    </row>
    <row r="184" spans="1:18" s="5" customFormat="1" x14ac:dyDescent="0.35">
      <c r="A184" s="12" t="s">
        <v>195</v>
      </c>
      <c r="B184" s="12" t="s">
        <v>461</v>
      </c>
      <c r="C184" s="13">
        <v>3048</v>
      </c>
      <c r="D184" s="14" t="s">
        <v>3</v>
      </c>
      <c r="E184" s="14">
        <v>0.31</v>
      </c>
      <c r="F184" s="14" t="s">
        <v>557</v>
      </c>
      <c r="G184" s="14" t="s">
        <v>562</v>
      </c>
      <c r="H184" s="14" t="s">
        <v>569</v>
      </c>
      <c r="I184" s="14" t="s">
        <v>568</v>
      </c>
      <c r="J184" s="14" t="s">
        <v>582</v>
      </c>
      <c r="K184" s="14">
        <v>11</v>
      </c>
      <c r="L184" s="14">
        <v>11.14</v>
      </c>
      <c r="M184" s="14">
        <v>60</v>
      </c>
      <c r="N184" s="14">
        <v>4.0999999999999996</v>
      </c>
      <c r="O184" s="7">
        <v>0</v>
      </c>
      <c r="P184" s="8">
        <f t="shared" si="4"/>
        <v>0</v>
      </c>
      <c r="Q184" s="9">
        <f>IF(F184=[1]sheet1!$C$23,[1]sheet1!$D$25,[1]sheet1!$D$26)</f>
        <v>5.1336800000000009E-2</v>
      </c>
      <c r="R184" s="10">
        <f t="shared" si="5"/>
        <v>0</v>
      </c>
    </row>
    <row r="185" spans="1:18" s="5" customFormat="1" x14ac:dyDescent="0.35">
      <c r="A185" s="12" t="s">
        <v>196</v>
      </c>
      <c r="B185" s="12" t="s">
        <v>462</v>
      </c>
      <c r="C185" s="13">
        <v>29499</v>
      </c>
      <c r="D185" s="14" t="s">
        <v>3</v>
      </c>
      <c r="E185" s="14">
        <v>4.5599999999999996</v>
      </c>
      <c r="F185" s="14" t="s">
        <v>557</v>
      </c>
      <c r="G185" s="14" t="s">
        <v>562</v>
      </c>
      <c r="H185" s="14" t="s">
        <v>569</v>
      </c>
      <c r="I185" s="14" t="s">
        <v>568</v>
      </c>
      <c r="J185" s="14" t="s">
        <v>582</v>
      </c>
      <c r="K185" s="14">
        <v>11</v>
      </c>
      <c r="L185" s="14">
        <v>11.138999999999999</v>
      </c>
      <c r="M185" s="14">
        <v>60</v>
      </c>
      <c r="N185" s="14">
        <v>4.0999999999999996</v>
      </c>
      <c r="O185" s="7">
        <v>0</v>
      </c>
      <c r="P185" s="8">
        <f t="shared" si="4"/>
        <v>0</v>
      </c>
      <c r="Q185" s="9">
        <f>IF(F185=[1]sheet1!$C$23,[1]sheet1!$D$25,[1]sheet1!$D$26)</f>
        <v>5.1336800000000009E-2</v>
      </c>
      <c r="R185" s="10">
        <f t="shared" si="5"/>
        <v>0</v>
      </c>
    </row>
    <row r="186" spans="1:18" s="5" customFormat="1" x14ac:dyDescent="0.35">
      <c r="A186" s="12" t="s">
        <v>197</v>
      </c>
      <c r="B186" s="12" t="s">
        <v>463</v>
      </c>
      <c r="C186" s="13">
        <v>21567</v>
      </c>
      <c r="D186" s="14" t="s">
        <v>3</v>
      </c>
      <c r="E186" s="14">
        <v>0.08</v>
      </c>
      <c r="F186" s="14" t="s">
        <v>557</v>
      </c>
      <c r="G186" s="14" t="s">
        <v>562</v>
      </c>
      <c r="H186" s="14" t="s">
        <v>569</v>
      </c>
      <c r="I186" s="14" t="s">
        <v>573</v>
      </c>
      <c r="J186" s="14" t="s">
        <v>584</v>
      </c>
      <c r="K186" s="14">
        <v>11</v>
      </c>
      <c r="L186" s="14">
        <v>11.138999999999999</v>
      </c>
      <c r="M186" s="14">
        <v>60</v>
      </c>
      <c r="N186" s="14">
        <v>12.1</v>
      </c>
      <c r="O186" s="7">
        <v>0</v>
      </c>
      <c r="P186" s="8">
        <f t="shared" si="4"/>
        <v>0</v>
      </c>
      <c r="Q186" s="9">
        <f>IF(F186=[1]sheet1!$C$23,[1]sheet1!$D$25,[1]sheet1!$D$26)</f>
        <v>5.1336800000000009E-2</v>
      </c>
      <c r="R186" s="10">
        <f t="shared" si="5"/>
        <v>0</v>
      </c>
    </row>
    <row r="187" spans="1:18" s="5" customFormat="1" x14ac:dyDescent="0.35">
      <c r="A187" s="12" t="s">
        <v>198</v>
      </c>
      <c r="B187" s="12" t="s">
        <v>464</v>
      </c>
      <c r="C187" s="13">
        <v>16971</v>
      </c>
      <c r="D187" s="14" t="s">
        <v>3</v>
      </c>
      <c r="E187" s="14">
        <v>0.26</v>
      </c>
      <c r="F187" s="14" t="s">
        <v>557</v>
      </c>
      <c r="G187" s="14" t="s">
        <v>562</v>
      </c>
      <c r="H187" s="14" t="s">
        <v>567</v>
      </c>
      <c r="I187" s="14" t="s">
        <v>574</v>
      </c>
      <c r="J187" s="14" t="s">
        <v>592</v>
      </c>
      <c r="K187" s="14">
        <v>11</v>
      </c>
      <c r="L187" s="14">
        <v>11.118</v>
      </c>
      <c r="M187" s="14">
        <v>60</v>
      </c>
      <c r="N187" s="14">
        <v>12.1</v>
      </c>
      <c r="O187" s="7">
        <v>0</v>
      </c>
      <c r="P187" s="8">
        <f t="shared" si="4"/>
        <v>0</v>
      </c>
      <c r="Q187" s="9">
        <f>IF(F187=[1]sheet1!$C$23,[1]sheet1!$D$25,[1]sheet1!$D$26)</f>
        <v>5.1336800000000009E-2</v>
      </c>
      <c r="R187" s="10">
        <f t="shared" si="5"/>
        <v>0</v>
      </c>
    </row>
    <row r="188" spans="1:18" s="5" customFormat="1" x14ac:dyDescent="0.35">
      <c r="A188" s="12" t="s">
        <v>199</v>
      </c>
      <c r="B188" s="12" t="s">
        <v>465</v>
      </c>
      <c r="C188" s="13">
        <v>33462</v>
      </c>
      <c r="D188" s="14" t="s">
        <v>3</v>
      </c>
      <c r="E188" s="14">
        <v>2.65</v>
      </c>
      <c r="F188" s="14" t="s">
        <v>557</v>
      </c>
      <c r="G188" s="14" t="s">
        <v>562</v>
      </c>
      <c r="H188" s="14" t="s">
        <v>567</v>
      </c>
      <c r="I188" s="14" t="s">
        <v>573</v>
      </c>
      <c r="J188" s="14" t="s">
        <v>589</v>
      </c>
      <c r="K188" s="14">
        <v>11</v>
      </c>
      <c r="L188" s="14">
        <v>11.138999999999999</v>
      </c>
      <c r="M188" s="14">
        <v>60</v>
      </c>
      <c r="N188" s="14">
        <v>12.1</v>
      </c>
      <c r="O188" s="7">
        <v>0</v>
      </c>
      <c r="P188" s="8">
        <f t="shared" si="4"/>
        <v>0</v>
      </c>
      <c r="Q188" s="9">
        <f>IF(F188=[1]sheet1!$C$23,[1]sheet1!$D$25,[1]sheet1!$D$26)</f>
        <v>5.1336800000000009E-2</v>
      </c>
      <c r="R188" s="10">
        <f t="shared" si="5"/>
        <v>0</v>
      </c>
    </row>
    <row r="189" spans="1:18" s="5" customFormat="1" x14ac:dyDescent="0.35">
      <c r="A189" s="12" t="s">
        <v>200</v>
      </c>
      <c r="B189" s="12" t="s">
        <v>466</v>
      </c>
      <c r="C189" s="13">
        <v>340913</v>
      </c>
      <c r="D189" s="14" t="s">
        <v>3</v>
      </c>
      <c r="E189" s="14">
        <v>4.3</v>
      </c>
      <c r="F189" s="14" t="s">
        <v>557</v>
      </c>
      <c r="G189" s="14" t="s">
        <v>562</v>
      </c>
      <c r="H189" s="14" t="s">
        <v>569</v>
      </c>
      <c r="I189" s="14" t="s">
        <v>568</v>
      </c>
      <c r="J189" s="14" t="s">
        <v>582</v>
      </c>
      <c r="K189" s="14">
        <v>11</v>
      </c>
      <c r="L189" s="14">
        <v>11.138999999999999</v>
      </c>
      <c r="M189" s="14">
        <v>12</v>
      </c>
      <c r="N189" s="14">
        <v>4.4000000000000004</v>
      </c>
      <c r="O189" s="7">
        <v>0</v>
      </c>
      <c r="P189" s="8">
        <f t="shared" si="4"/>
        <v>0</v>
      </c>
      <c r="Q189" s="9">
        <f>IF(F189=[1]sheet1!$C$23,[1]sheet1!$D$25,[1]sheet1!$D$26)</f>
        <v>5.1336800000000009E-2</v>
      </c>
      <c r="R189" s="10">
        <f t="shared" si="5"/>
        <v>0</v>
      </c>
    </row>
    <row r="190" spans="1:18" s="5" customFormat="1" x14ac:dyDescent="0.35">
      <c r="A190" s="12" t="s">
        <v>201</v>
      </c>
      <c r="B190" s="12" t="s">
        <v>467</v>
      </c>
      <c r="C190" s="13">
        <v>60000</v>
      </c>
      <c r="D190" s="14" t="s">
        <v>3</v>
      </c>
      <c r="E190" s="14">
        <v>14.41</v>
      </c>
      <c r="F190" s="14" t="s">
        <v>557</v>
      </c>
      <c r="G190" s="14" t="s">
        <v>562</v>
      </c>
      <c r="H190" s="14" t="s">
        <v>567</v>
      </c>
      <c r="I190" s="14" t="s">
        <v>574</v>
      </c>
      <c r="J190" s="14" t="s">
        <v>593</v>
      </c>
      <c r="K190" s="14">
        <v>10</v>
      </c>
      <c r="L190" s="14">
        <v>11.118</v>
      </c>
      <c r="M190" s="14">
        <v>60</v>
      </c>
      <c r="N190" s="14">
        <v>12.1</v>
      </c>
      <c r="O190" s="7">
        <v>0</v>
      </c>
      <c r="P190" s="8">
        <f t="shared" si="4"/>
        <v>0</v>
      </c>
      <c r="Q190" s="9">
        <f>IF(F190=[1]sheet1!$C$23,[1]sheet1!$D$25,[1]sheet1!$D$26)</f>
        <v>5.1336800000000009E-2</v>
      </c>
      <c r="R190" s="10">
        <f t="shared" si="5"/>
        <v>0</v>
      </c>
    </row>
    <row r="191" spans="1:18" s="5" customFormat="1" x14ac:dyDescent="0.35">
      <c r="A191" s="12" t="s">
        <v>202</v>
      </c>
      <c r="B191" s="12" t="s">
        <v>468</v>
      </c>
      <c r="C191" s="13">
        <v>5507</v>
      </c>
      <c r="D191" s="14" t="s">
        <v>3</v>
      </c>
      <c r="E191" s="14">
        <v>3.79</v>
      </c>
      <c r="F191" s="14" t="s">
        <v>557</v>
      </c>
      <c r="G191" s="14" t="s">
        <v>562</v>
      </c>
      <c r="H191" s="14" t="s">
        <v>567</v>
      </c>
      <c r="I191" s="14" t="s">
        <v>573</v>
      </c>
      <c r="J191" s="14" t="s">
        <v>584</v>
      </c>
      <c r="K191" s="14">
        <v>11</v>
      </c>
      <c r="L191" s="14">
        <v>11.138999999999999</v>
      </c>
      <c r="M191" s="14">
        <v>60</v>
      </c>
      <c r="N191" s="14">
        <v>12.1</v>
      </c>
      <c r="O191" s="7">
        <v>0</v>
      </c>
      <c r="P191" s="8">
        <f t="shared" si="4"/>
        <v>0</v>
      </c>
      <c r="Q191" s="9">
        <f>IF(F191=[1]sheet1!$C$23,[1]sheet1!$D$25,[1]sheet1!$D$26)</f>
        <v>5.1336800000000009E-2</v>
      </c>
      <c r="R191" s="10">
        <f t="shared" si="5"/>
        <v>0</v>
      </c>
    </row>
    <row r="192" spans="1:18" s="5" customFormat="1" x14ac:dyDescent="0.35">
      <c r="A192" s="12" t="s">
        <v>203</v>
      </c>
      <c r="B192" s="12" t="s">
        <v>469</v>
      </c>
      <c r="C192" s="13">
        <v>17208</v>
      </c>
      <c r="D192" s="14" t="s">
        <v>3</v>
      </c>
      <c r="E192" s="14">
        <v>0.02</v>
      </c>
      <c r="F192" s="14" t="s">
        <v>557</v>
      </c>
      <c r="G192" s="14" t="s">
        <v>562</v>
      </c>
      <c r="H192" s="14" t="s">
        <v>567</v>
      </c>
      <c r="I192" s="14" t="s">
        <v>574</v>
      </c>
      <c r="J192" s="14" t="s">
        <v>587</v>
      </c>
      <c r="K192" s="14">
        <v>11</v>
      </c>
      <c r="L192" s="14">
        <v>11.118</v>
      </c>
      <c r="M192" s="14">
        <v>60</v>
      </c>
      <c r="N192" s="14">
        <v>12.1</v>
      </c>
      <c r="O192" s="7">
        <v>0</v>
      </c>
      <c r="P192" s="8">
        <f t="shared" si="4"/>
        <v>0</v>
      </c>
      <c r="Q192" s="9">
        <f>IF(F192=[1]sheet1!$C$23,[1]sheet1!$D$25,[1]sheet1!$D$26)</f>
        <v>5.1336800000000009E-2</v>
      </c>
      <c r="R192" s="10">
        <f t="shared" si="5"/>
        <v>0</v>
      </c>
    </row>
    <row r="193" spans="1:18" s="5" customFormat="1" x14ac:dyDescent="0.35">
      <c r="A193" s="12" t="s">
        <v>204</v>
      </c>
      <c r="B193" s="12" t="s">
        <v>470</v>
      </c>
      <c r="C193" s="13">
        <v>240792</v>
      </c>
      <c r="D193" s="14" t="s">
        <v>3</v>
      </c>
      <c r="E193" s="14">
        <v>13.17</v>
      </c>
      <c r="F193" s="14" t="s">
        <v>557</v>
      </c>
      <c r="G193" s="14" t="s">
        <v>562</v>
      </c>
      <c r="H193" s="14" t="s">
        <v>567</v>
      </c>
      <c r="I193" s="14" t="s">
        <v>574</v>
      </c>
      <c r="J193" s="14" t="s">
        <v>587</v>
      </c>
      <c r="K193" s="14">
        <v>11</v>
      </c>
      <c r="L193" s="14">
        <v>11.118</v>
      </c>
      <c r="M193" s="14">
        <v>60</v>
      </c>
      <c r="N193" s="14">
        <v>12.1</v>
      </c>
      <c r="O193" s="7">
        <v>0</v>
      </c>
      <c r="P193" s="8">
        <f t="shared" si="4"/>
        <v>0</v>
      </c>
      <c r="Q193" s="9">
        <f>IF(F193=[1]sheet1!$C$23,[1]sheet1!$D$25,[1]sheet1!$D$26)</f>
        <v>5.1336800000000009E-2</v>
      </c>
      <c r="R193" s="10">
        <f t="shared" si="5"/>
        <v>0</v>
      </c>
    </row>
    <row r="194" spans="1:18" s="5" customFormat="1" x14ac:dyDescent="0.35">
      <c r="A194" s="12" t="s">
        <v>205</v>
      </c>
      <c r="B194" s="12" t="s">
        <v>471</v>
      </c>
      <c r="C194" s="13">
        <v>26712</v>
      </c>
      <c r="D194" s="14" t="s">
        <v>3</v>
      </c>
      <c r="E194" s="14">
        <v>1.39</v>
      </c>
      <c r="F194" s="14" t="s">
        <v>557</v>
      </c>
      <c r="G194" s="14" t="s">
        <v>562</v>
      </c>
      <c r="H194" s="14" t="s">
        <v>567</v>
      </c>
      <c r="I194" s="14" t="s">
        <v>574</v>
      </c>
      <c r="J194" s="14" t="s">
        <v>587</v>
      </c>
      <c r="K194" s="14">
        <v>11</v>
      </c>
      <c r="L194" s="14">
        <v>11.118</v>
      </c>
      <c r="M194" s="14">
        <v>60</v>
      </c>
      <c r="N194" s="14">
        <v>12.1</v>
      </c>
      <c r="O194" s="7">
        <v>0</v>
      </c>
      <c r="P194" s="8">
        <f t="shared" ref="P194:P255" si="6">ROUND((IF(E194&lt;15,(4.06335*O194)/365*92,(4.264574*O194)/365*92)+IF(E194&lt;15,(4.277733*O194)/365*273,(4.48466*O194)/365*273)),2)</f>
        <v>0</v>
      </c>
      <c r="Q194" s="9">
        <f>IF(F194=[1]sheet1!$C$23,[1]sheet1!$D$25,[1]sheet1!$D$26)</f>
        <v>5.1336800000000009E-2</v>
      </c>
      <c r="R194" s="10">
        <f t="shared" ref="R194:R255" si="7">Q194*O194*30</f>
        <v>0</v>
      </c>
    </row>
    <row r="195" spans="1:18" s="5" customFormat="1" x14ac:dyDescent="0.35">
      <c r="A195" s="12" t="s">
        <v>206</v>
      </c>
      <c r="B195" s="12" t="s">
        <v>472</v>
      </c>
      <c r="C195" s="13">
        <v>15000</v>
      </c>
      <c r="D195" s="14" t="s">
        <v>3</v>
      </c>
      <c r="E195" s="14">
        <v>0.46</v>
      </c>
      <c r="F195" s="14" t="s">
        <v>558</v>
      </c>
      <c r="G195" s="14" t="s">
        <v>562</v>
      </c>
      <c r="H195" s="14" t="s">
        <v>569</v>
      </c>
      <c r="I195" s="14" t="s">
        <v>311</v>
      </c>
      <c r="J195" s="14" t="s">
        <v>311</v>
      </c>
      <c r="K195" s="14">
        <v>11</v>
      </c>
      <c r="L195" s="14">
        <v>11.138999999999999</v>
      </c>
      <c r="M195" s="14">
        <v>60</v>
      </c>
      <c r="N195" s="14">
        <v>25</v>
      </c>
      <c r="O195" s="7">
        <v>0</v>
      </c>
      <c r="P195" s="8">
        <f t="shared" si="6"/>
        <v>0</v>
      </c>
      <c r="Q195" s="9">
        <f>IF(F195=[1]sheet1!$C$23,[1]sheet1!$D$25,[1]sheet1!$D$26)</f>
        <v>7.752980000000001E-2</v>
      </c>
      <c r="R195" s="10">
        <f t="shared" si="7"/>
        <v>0</v>
      </c>
    </row>
    <row r="196" spans="1:18" s="5" customFormat="1" x14ac:dyDescent="0.35">
      <c r="A196" s="12" t="s">
        <v>207</v>
      </c>
      <c r="B196" s="12" t="s">
        <v>473</v>
      </c>
      <c r="C196" s="13">
        <v>13104</v>
      </c>
      <c r="D196" s="14" t="s">
        <v>3</v>
      </c>
      <c r="E196" s="14">
        <v>4.13</v>
      </c>
      <c r="F196" s="14" t="s">
        <v>558</v>
      </c>
      <c r="G196" s="14" t="s">
        <v>562</v>
      </c>
      <c r="H196" s="14" t="s">
        <v>569</v>
      </c>
      <c r="I196" s="14" t="s">
        <v>311</v>
      </c>
      <c r="J196" s="14" t="s">
        <v>311</v>
      </c>
      <c r="K196" s="14">
        <v>11</v>
      </c>
      <c r="L196" s="14">
        <v>11.138999999999999</v>
      </c>
      <c r="M196" s="14">
        <v>12</v>
      </c>
      <c r="N196" s="14">
        <v>4.0999999999999996</v>
      </c>
      <c r="O196" s="7">
        <v>0</v>
      </c>
      <c r="P196" s="8">
        <f t="shared" si="6"/>
        <v>0</v>
      </c>
      <c r="Q196" s="9">
        <f>IF(F196=[1]sheet1!$C$23,[1]sheet1!$D$25,[1]sheet1!$D$26)</f>
        <v>7.752980000000001E-2</v>
      </c>
      <c r="R196" s="10">
        <f t="shared" si="7"/>
        <v>0</v>
      </c>
    </row>
    <row r="197" spans="1:18" s="5" customFormat="1" x14ac:dyDescent="0.35">
      <c r="A197" s="12" t="s">
        <v>208</v>
      </c>
      <c r="B197" s="12" t="s">
        <v>474</v>
      </c>
      <c r="C197" s="13">
        <v>28392</v>
      </c>
      <c r="D197" s="14" t="s">
        <v>3</v>
      </c>
      <c r="E197" s="14">
        <v>1.0900000000000001</v>
      </c>
      <c r="F197" s="14" t="s">
        <v>561</v>
      </c>
      <c r="G197" s="14" t="s">
        <v>562</v>
      </c>
      <c r="H197" s="14" t="s">
        <v>569</v>
      </c>
      <c r="I197" s="14" t="s">
        <v>311</v>
      </c>
      <c r="J197" s="14" t="s">
        <v>311</v>
      </c>
      <c r="K197" s="14">
        <v>11</v>
      </c>
      <c r="L197" s="14">
        <v>11.138999999999999</v>
      </c>
      <c r="M197" s="14">
        <v>12</v>
      </c>
      <c r="N197" s="14">
        <v>6.1</v>
      </c>
      <c r="O197" s="7">
        <v>0</v>
      </c>
      <c r="P197" s="8">
        <f t="shared" si="6"/>
        <v>0</v>
      </c>
      <c r="Q197" s="9">
        <f>IF(F197=[1]sheet1!$C$23,[1]sheet1!$D$25,[1]sheet1!$D$26)</f>
        <v>7.752980000000001E-2</v>
      </c>
      <c r="R197" s="10">
        <f t="shared" si="7"/>
        <v>0</v>
      </c>
    </row>
    <row r="198" spans="1:18" s="5" customFormat="1" x14ac:dyDescent="0.35">
      <c r="A198" s="12" t="s">
        <v>209</v>
      </c>
      <c r="B198" s="12" t="s">
        <v>475</v>
      </c>
      <c r="C198" s="13">
        <v>7296</v>
      </c>
      <c r="D198" s="14" t="s">
        <v>3</v>
      </c>
      <c r="E198" s="14">
        <v>1.39</v>
      </c>
      <c r="F198" s="14" t="s">
        <v>558</v>
      </c>
      <c r="G198" s="14" t="s">
        <v>562</v>
      </c>
      <c r="H198" s="14" t="s">
        <v>567</v>
      </c>
      <c r="I198" s="14" t="s">
        <v>311</v>
      </c>
      <c r="J198" s="14" t="s">
        <v>311</v>
      </c>
      <c r="K198" s="14">
        <v>11</v>
      </c>
      <c r="L198" s="14">
        <v>11.118</v>
      </c>
      <c r="M198" s="14">
        <v>60</v>
      </c>
      <c r="N198" s="14">
        <v>25</v>
      </c>
      <c r="O198" s="7">
        <v>0</v>
      </c>
      <c r="P198" s="8">
        <f t="shared" si="6"/>
        <v>0</v>
      </c>
      <c r="Q198" s="9">
        <f>IF(F198=[1]sheet1!$C$23,[1]sheet1!$D$25,[1]sheet1!$D$26)</f>
        <v>7.752980000000001E-2</v>
      </c>
      <c r="R198" s="10">
        <f t="shared" si="7"/>
        <v>0</v>
      </c>
    </row>
    <row r="199" spans="1:18" s="5" customFormat="1" x14ac:dyDescent="0.35">
      <c r="A199" s="12" t="s">
        <v>210</v>
      </c>
      <c r="B199" s="12" t="s">
        <v>476</v>
      </c>
      <c r="C199" s="13">
        <v>611800</v>
      </c>
      <c r="D199" s="14" t="s">
        <v>3</v>
      </c>
      <c r="E199" s="14">
        <v>2.39</v>
      </c>
      <c r="F199" s="14" t="s">
        <v>560</v>
      </c>
      <c r="G199" s="14" t="s">
        <v>564</v>
      </c>
      <c r="H199" s="14" t="s">
        <v>571</v>
      </c>
      <c r="I199" s="14" t="s">
        <v>311</v>
      </c>
      <c r="J199" s="14" t="s">
        <v>311</v>
      </c>
      <c r="K199" s="14">
        <v>11</v>
      </c>
      <c r="L199" s="14">
        <v>11.11</v>
      </c>
      <c r="M199" s="14">
        <v>60</v>
      </c>
      <c r="N199" s="14">
        <v>12.1</v>
      </c>
      <c r="O199" s="7">
        <v>0</v>
      </c>
      <c r="P199" s="8">
        <f t="shared" si="6"/>
        <v>0</v>
      </c>
      <c r="Q199" s="9">
        <f>IF(F199=[1]sheet1!$C$23,[1]sheet1!$D$25,[1]sheet1!$D$26)</f>
        <v>7.752980000000001E-2</v>
      </c>
      <c r="R199" s="10">
        <f t="shared" si="7"/>
        <v>0</v>
      </c>
    </row>
    <row r="200" spans="1:18" s="5" customFormat="1" x14ac:dyDescent="0.35">
      <c r="A200" s="12" t="s">
        <v>211</v>
      </c>
      <c r="B200" s="12" t="s">
        <v>477</v>
      </c>
      <c r="C200" s="13">
        <v>18400</v>
      </c>
      <c r="D200" s="14" t="s">
        <v>3</v>
      </c>
      <c r="E200" s="14">
        <v>0.55000000000000004</v>
      </c>
      <c r="F200" s="14" t="s">
        <v>559</v>
      </c>
      <c r="G200" s="14" t="s">
        <v>564</v>
      </c>
      <c r="H200" s="14" t="s">
        <v>567</v>
      </c>
      <c r="I200" s="14" t="s">
        <v>311</v>
      </c>
      <c r="J200" s="14" t="s">
        <v>311</v>
      </c>
      <c r="K200" s="14">
        <v>11</v>
      </c>
      <c r="L200" s="14">
        <v>11.105</v>
      </c>
      <c r="M200" s="14">
        <v>24</v>
      </c>
      <c r="N200" s="14">
        <v>6.1</v>
      </c>
      <c r="O200" s="7">
        <v>0</v>
      </c>
      <c r="P200" s="8">
        <f t="shared" si="6"/>
        <v>0</v>
      </c>
      <c r="Q200" s="9">
        <f>IF(F200=[1]sheet1!$C$23,[1]sheet1!$D$25,[1]sheet1!$D$26)</f>
        <v>7.752980000000001E-2</v>
      </c>
      <c r="R200" s="10">
        <f t="shared" si="7"/>
        <v>0</v>
      </c>
    </row>
    <row r="201" spans="1:18" s="5" customFormat="1" x14ac:dyDescent="0.35">
      <c r="A201" s="12" t="s">
        <v>212</v>
      </c>
      <c r="B201" s="12" t="s">
        <v>478</v>
      </c>
      <c r="C201" s="13">
        <v>2800</v>
      </c>
      <c r="D201" s="14" t="s">
        <v>3</v>
      </c>
      <c r="E201" s="14">
        <v>0.55000000000000004</v>
      </c>
      <c r="F201" s="14" t="s">
        <v>559</v>
      </c>
      <c r="G201" s="14" t="s">
        <v>564</v>
      </c>
      <c r="H201" s="14" t="s">
        <v>567</v>
      </c>
      <c r="I201" s="14" t="s">
        <v>311</v>
      </c>
      <c r="J201" s="14" t="s">
        <v>311</v>
      </c>
      <c r="K201" s="14">
        <v>11</v>
      </c>
      <c r="L201" s="14">
        <v>11.105</v>
      </c>
      <c r="M201" s="14">
        <v>24</v>
      </c>
      <c r="N201" s="14">
        <v>6.1</v>
      </c>
      <c r="O201" s="7">
        <v>0</v>
      </c>
      <c r="P201" s="8">
        <f t="shared" si="6"/>
        <v>0</v>
      </c>
      <c r="Q201" s="9">
        <f>IF(F201=[1]sheet1!$C$23,[1]sheet1!$D$25,[1]sheet1!$D$26)</f>
        <v>7.752980000000001E-2</v>
      </c>
      <c r="R201" s="10">
        <f t="shared" si="7"/>
        <v>0</v>
      </c>
    </row>
    <row r="202" spans="1:18" s="5" customFormat="1" x14ac:dyDescent="0.35">
      <c r="A202" s="15" t="s">
        <v>213</v>
      </c>
      <c r="B202" s="15" t="s">
        <v>479</v>
      </c>
      <c r="C202" s="16">
        <v>64800</v>
      </c>
      <c r="D202" s="17" t="s">
        <v>556</v>
      </c>
      <c r="E202" s="17">
        <v>6.45</v>
      </c>
      <c r="F202" s="17" t="s">
        <v>559</v>
      </c>
      <c r="G202" s="17" t="s">
        <v>564</v>
      </c>
      <c r="H202" s="17" t="s">
        <v>567</v>
      </c>
      <c r="I202" s="17" t="s">
        <v>311</v>
      </c>
      <c r="J202" s="17" t="s">
        <v>311</v>
      </c>
      <c r="K202" s="17">
        <v>10</v>
      </c>
      <c r="L202" s="17">
        <v>11.154999999999999</v>
      </c>
      <c r="M202" s="17">
        <v>60</v>
      </c>
      <c r="N202" s="17">
        <v>16</v>
      </c>
      <c r="O202" s="18">
        <v>0</v>
      </c>
      <c r="P202" s="19">
        <f t="shared" si="6"/>
        <v>0</v>
      </c>
      <c r="Q202" s="20">
        <f>IF(F202=[1]sheet1!$C$23,[1]sheet1!$D$25,[1]sheet1!$D$26)</f>
        <v>7.752980000000001E-2</v>
      </c>
      <c r="R202" s="21">
        <f t="shared" si="7"/>
        <v>0</v>
      </c>
    </row>
    <row r="203" spans="1:18" s="5" customFormat="1" x14ac:dyDescent="0.35">
      <c r="A203" s="12" t="s">
        <v>214</v>
      </c>
      <c r="B203" s="12" t="s">
        <v>480</v>
      </c>
      <c r="C203" s="13">
        <v>56600</v>
      </c>
      <c r="D203" s="14" t="s">
        <v>3</v>
      </c>
      <c r="E203" s="14">
        <v>8</v>
      </c>
      <c r="F203" s="14" t="s">
        <v>559</v>
      </c>
      <c r="G203" s="14" t="s">
        <v>564</v>
      </c>
      <c r="H203" s="14" t="s">
        <v>567</v>
      </c>
      <c r="I203" s="14" t="s">
        <v>311</v>
      </c>
      <c r="J203" s="14" t="s">
        <v>311</v>
      </c>
      <c r="K203" s="14">
        <v>11</v>
      </c>
      <c r="L203" s="14">
        <v>10.989000000000001</v>
      </c>
      <c r="M203" s="14">
        <v>60</v>
      </c>
      <c r="N203" s="14">
        <v>12.1</v>
      </c>
      <c r="O203" s="7">
        <v>0</v>
      </c>
      <c r="P203" s="8">
        <f t="shared" si="6"/>
        <v>0</v>
      </c>
      <c r="Q203" s="9">
        <f>IF(F203=[1]sheet1!$C$23,[1]sheet1!$D$25,[1]sheet1!$D$26)</f>
        <v>7.752980000000001E-2</v>
      </c>
      <c r="R203" s="10">
        <f t="shared" si="7"/>
        <v>0</v>
      </c>
    </row>
    <row r="204" spans="1:18" s="5" customFormat="1" x14ac:dyDescent="0.35">
      <c r="A204" s="12" t="s">
        <v>215</v>
      </c>
      <c r="B204" s="12" t="s">
        <v>481</v>
      </c>
      <c r="C204" s="13">
        <v>40600</v>
      </c>
      <c r="D204" s="14" t="s">
        <v>3</v>
      </c>
      <c r="E204" s="14">
        <v>2.3140000000000001</v>
      </c>
      <c r="F204" s="14" t="s">
        <v>559</v>
      </c>
      <c r="G204" s="14" t="s">
        <v>564</v>
      </c>
      <c r="H204" s="14" t="s">
        <v>569</v>
      </c>
      <c r="I204" s="14" t="s">
        <v>311</v>
      </c>
      <c r="J204" s="14" t="s">
        <v>311</v>
      </c>
      <c r="K204" s="14">
        <v>10</v>
      </c>
      <c r="L204" s="14">
        <v>11.105</v>
      </c>
      <c r="M204" s="14">
        <v>24</v>
      </c>
      <c r="N204" s="14">
        <v>6.1</v>
      </c>
      <c r="O204" s="7">
        <v>0</v>
      </c>
      <c r="P204" s="8">
        <f t="shared" si="6"/>
        <v>0</v>
      </c>
      <c r="Q204" s="9">
        <f>IF(F204=[1]sheet1!$C$23,[1]sheet1!$D$25,[1]sheet1!$D$26)</f>
        <v>7.752980000000001E-2</v>
      </c>
      <c r="R204" s="10">
        <f t="shared" si="7"/>
        <v>0</v>
      </c>
    </row>
    <row r="205" spans="1:18" s="5" customFormat="1" x14ac:dyDescent="0.35">
      <c r="A205" s="12" t="s">
        <v>216</v>
      </c>
      <c r="B205" s="12" t="s">
        <v>482</v>
      </c>
      <c r="C205" s="13">
        <v>48000</v>
      </c>
      <c r="D205" s="14" t="s">
        <v>3</v>
      </c>
      <c r="E205" s="14">
        <v>2.976</v>
      </c>
      <c r="F205" s="14" t="s">
        <v>559</v>
      </c>
      <c r="G205" s="14" t="s">
        <v>564</v>
      </c>
      <c r="H205" s="14" t="s">
        <v>569</v>
      </c>
      <c r="I205" s="14" t="s">
        <v>311</v>
      </c>
      <c r="J205" s="14" t="s">
        <v>311</v>
      </c>
      <c r="K205" s="14">
        <v>11</v>
      </c>
      <c r="L205" s="14">
        <v>11.105</v>
      </c>
      <c r="M205" s="14">
        <v>24</v>
      </c>
      <c r="N205" s="14">
        <v>6.1</v>
      </c>
      <c r="O205" s="7">
        <v>0</v>
      </c>
      <c r="P205" s="8">
        <f t="shared" si="6"/>
        <v>0</v>
      </c>
      <c r="Q205" s="9">
        <f>IF(F205=[1]sheet1!$C$23,[1]sheet1!$D$25,[1]sheet1!$D$26)</f>
        <v>7.752980000000001E-2</v>
      </c>
      <c r="R205" s="10">
        <f t="shared" si="7"/>
        <v>0</v>
      </c>
    </row>
    <row r="206" spans="1:18" s="5" customFormat="1" x14ac:dyDescent="0.35">
      <c r="A206" s="12" t="s">
        <v>217</v>
      </c>
      <c r="B206" s="12" t="s">
        <v>483</v>
      </c>
      <c r="C206" s="13">
        <v>151872</v>
      </c>
      <c r="D206" s="14" t="s">
        <v>3</v>
      </c>
      <c r="E206" s="14">
        <v>2.9039999999999999</v>
      </c>
      <c r="F206" s="14" t="s">
        <v>559</v>
      </c>
      <c r="G206" s="14" t="s">
        <v>564</v>
      </c>
      <c r="H206" s="14" t="s">
        <v>567</v>
      </c>
      <c r="I206" s="14" t="s">
        <v>311</v>
      </c>
      <c r="J206" s="14" t="s">
        <v>311</v>
      </c>
      <c r="K206" s="14">
        <v>11</v>
      </c>
      <c r="L206" s="14">
        <v>11.11</v>
      </c>
      <c r="M206" s="14">
        <v>60</v>
      </c>
      <c r="N206" s="14">
        <v>23</v>
      </c>
      <c r="O206" s="7">
        <v>0</v>
      </c>
      <c r="P206" s="8">
        <f t="shared" si="6"/>
        <v>0</v>
      </c>
      <c r="Q206" s="9">
        <f>IF(F206=[1]sheet1!$C$23,[1]sheet1!$D$25,[1]sheet1!$D$26)</f>
        <v>7.752980000000001E-2</v>
      </c>
      <c r="R206" s="10">
        <f t="shared" si="7"/>
        <v>0</v>
      </c>
    </row>
    <row r="207" spans="1:18" s="5" customFormat="1" x14ac:dyDescent="0.35">
      <c r="A207" s="12" t="s">
        <v>218</v>
      </c>
      <c r="B207" s="12" t="s">
        <v>484</v>
      </c>
      <c r="C207" s="13">
        <v>8500</v>
      </c>
      <c r="D207" s="14" t="s">
        <v>3</v>
      </c>
      <c r="E207" s="14">
        <v>0.31</v>
      </c>
      <c r="F207" s="14" t="s">
        <v>558</v>
      </c>
      <c r="G207" s="14" t="s">
        <v>564</v>
      </c>
      <c r="H207" s="14" t="s">
        <v>569</v>
      </c>
      <c r="I207" s="14" t="s">
        <v>311</v>
      </c>
      <c r="J207" s="14" t="s">
        <v>311</v>
      </c>
      <c r="K207" s="14">
        <v>11</v>
      </c>
      <c r="L207" s="14">
        <v>11.105</v>
      </c>
      <c r="M207" s="14">
        <v>60</v>
      </c>
      <c r="N207" s="14">
        <v>25</v>
      </c>
      <c r="O207" s="7">
        <v>0</v>
      </c>
      <c r="P207" s="8">
        <f t="shared" si="6"/>
        <v>0</v>
      </c>
      <c r="Q207" s="9">
        <f>IF(F207=[1]sheet1!$C$23,[1]sheet1!$D$25,[1]sheet1!$D$26)</f>
        <v>7.752980000000001E-2</v>
      </c>
      <c r="R207" s="10">
        <f t="shared" si="7"/>
        <v>0</v>
      </c>
    </row>
    <row r="208" spans="1:18" s="5" customFormat="1" x14ac:dyDescent="0.35">
      <c r="A208" s="12" t="s">
        <v>219</v>
      </c>
      <c r="B208" s="12" t="s">
        <v>485</v>
      </c>
      <c r="C208" s="13">
        <v>20844</v>
      </c>
      <c r="D208" s="14" t="s">
        <v>3</v>
      </c>
      <c r="E208" s="14">
        <v>8.9090000000000007</v>
      </c>
      <c r="F208" s="14" t="s">
        <v>557</v>
      </c>
      <c r="G208" s="14" t="s">
        <v>564</v>
      </c>
      <c r="H208" s="14" t="s">
        <v>567</v>
      </c>
      <c r="I208" s="14" t="s">
        <v>576</v>
      </c>
      <c r="J208" s="14" t="s">
        <v>591</v>
      </c>
      <c r="K208" s="14">
        <v>11</v>
      </c>
      <c r="L208" s="14">
        <v>11.105</v>
      </c>
      <c r="M208" s="14">
        <v>60</v>
      </c>
      <c r="N208" s="14">
        <v>6.1</v>
      </c>
      <c r="O208" s="7">
        <v>0</v>
      </c>
      <c r="P208" s="8">
        <f t="shared" si="6"/>
        <v>0</v>
      </c>
      <c r="Q208" s="9">
        <f>IF(F208=[1]sheet1!$C$23,[1]sheet1!$D$25,[1]sheet1!$D$26)</f>
        <v>5.1336800000000009E-2</v>
      </c>
      <c r="R208" s="10">
        <f t="shared" si="7"/>
        <v>0</v>
      </c>
    </row>
    <row r="209" spans="1:18" s="5" customFormat="1" x14ac:dyDescent="0.35">
      <c r="A209" s="12" t="s">
        <v>220</v>
      </c>
      <c r="B209" s="12" t="s">
        <v>486</v>
      </c>
      <c r="C209" s="13">
        <v>4500</v>
      </c>
      <c r="D209" s="14" t="s">
        <v>3</v>
      </c>
      <c r="E209" s="14">
        <v>3.4220000000000002</v>
      </c>
      <c r="F209" s="14" t="s">
        <v>559</v>
      </c>
      <c r="G209" s="14" t="s">
        <v>564</v>
      </c>
      <c r="H209" s="14" t="s">
        <v>569</v>
      </c>
      <c r="I209" s="14" t="s">
        <v>311</v>
      </c>
      <c r="J209" s="14" t="s">
        <v>311</v>
      </c>
      <c r="K209" s="14">
        <v>11</v>
      </c>
      <c r="L209" s="14">
        <v>11.105</v>
      </c>
      <c r="M209" s="14">
        <v>24</v>
      </c>
      <c r="N209" s="14">
        <v>6.1</v>
      </c>
      <c r="O209" s="7">
        <v>0</v>
      </c>
      <c r="P209" s="8">
        <f t="shared" si="6"/>
        <v>0</v>
      </c>
      <c r="Q209" s="9">
        <f>IF(F209=[1]sheet1!$C$23,[1]sheet1!$D$25,[1]sheet1!$D$26)</f>
        <v>7.752980000000001E-2</v>
      </c>
      <c r="R209" s="10">
        <f t="shared" si="7"/>
        <v>0</v>
      </c>
    </row>
    <row r="210" spans="1:18" s="5" customFormat="1" x14ac:dyDescent="0.35">
      <c r="A210" s="12" t="s">
        <v>221</v>
      </c>
      <c r="B210" s="12" t="s">
        <v>487</v>
      </c>
      <c r="C210" s="13">
        <v>290600</v>
      </c>
      <c r="D210" s="14" t="s">
        <v>3</v>
      </c>
      <c r="E210" s="14">
        <v>5.92</v>
      </c>
      <c r="F210" s="14" t="s">
        <v>559</v>
      </c>
      <c r="G210" s="14" t="s">
        <v>564</v>
      </c>
      <c r="H210" s="14" t="s">
        <v>569</v>
      </c>
      <c r="I210" s="14" t="s">
        <v>311</v>
      </c>
      <c r="J210" s="14" t="s">
        <v>311</v>
      </c>
      <c r="K210" s="14">
        <v>11</v>
      </c>
      <c r="L210" s="14">
        <v>11.105</v>
      </c>
      <c r="M210" s="14">
        <v>24</v>
      </c>
      <c r="N210" s="14">
        <v>6.1</v>
      </c>
      <c r="O210" s="7">
        <v>0</v>
      </c>
      <c r="P210" s="8">
        <f t="shared" si="6"/>
        <v>0</v>
      </c>
      <c r="Q210" s="9">
        <f>IF(F210=[1]sheet1!$C$23,[1]sheet1!$D$25,[1]sheet1!$D$26)</f>
        <v>7.752980000000001E-2</v>
      </c>
      <c r="R210" s="10">
        <f t="shared" si="7"/>
        <v>0</v>
      </c>
    </row>
    <row r="211" spans="1:18" s="5" customFormat="1" x14ac:dyDescent="0.35">
      <c r="A211" s="12" t="s">
        <v>222</v>
      </c>
      <c r="B211" s="12" t="s">
        <v>488</v>
      </c>
      <c r="C211" s="13">
        <v>3500</v>
      </c>
      <c r="D211" s="14" t="s">
        <v>3</v>
      </c>
      <c r="E211" s="14">
        <v>9.2010000000000005</v>
      </c>
      <c r="F211" s="14" t="s">
        <v>559</v>
      </c>
      <c r="G211" s="14" t="s">
        <v>564</v>
      </c>
      <c r="H211" s="14" t="s">
        <v>567</v>
      </c>
      <c r="I211" s="14" t="s">
        <v>311</v>
      </c>
      <c r="J211" s="14" t="s">
        <v>311</v>
      </c>
      <c r="K211" s="14">
        <v>10</v>
      </c>
      <c r="L211" s="14">
        <v>11.118</v>
      </c>
      <c r="M211" s="14">
        <v>24</v>
      </c>
      <c r="N211" s="14">
        <v>6.1</v>
      </c>
      <c r="O211" s="7">
        <v>0</v>
      </c>
      <c r="P211" s="8">
        <f t="shared" si="6"/>
        <v>0</v>
      </c>
      <c r="Q211" s="9">
        <f>IF(F211=[1]sheet1!$C$23,[1]sheet1!$D$25,[1]sheet1!$D$26)</f>
        <v>7.752980000000001E-2</v>
      </c>
      <c r="R211" s="10">
        <f t="shared" si="7"/>
        <v>0</v>
      </c>
    </row>
    <row r="212" spans="1:18" s="5" customFormat="1" x14ac:dyDescent="0.35">
      <c r="A212" s="12" t="s">
        <v>223</v>
      </c>
      <c r="B212" s="12" t="s">
        <v>489</v>
      </c>
      <c r="C212" s="13">
        <v>1342</v>
      </c>
      <c r="D212" s="14" t="s">
        <v>3</v>
      </c>
      <c r="E212" s="14">
        <v>7.9969999999999999</v>
      </c>
      <c r="F212" s="14" t="s">
        <v>559</v>
      </c>
      <c r="G212" s="14" t="s">
        <v>564</v>
      </c>
      <c r="H212" s="14" t="s">
        <v>567</v>
      </c>
      <c r="I212" s="14" t="s">
        <v>311</v>
      </c>
      <c r="J212" s="14" t="s">
        <v>311</v>
      </c>
      <c r="K212" s="14">
        <v>11</v>
      </c>
      <c r="L212" s="14">
        <v>11.116</v>
      </c>
      <c r="M212" s="14">
        <v>60</v>
      </c>
      <c r="N212" s="14">
        <v>12.1</v>
      </c>
      <c r="O212" s="7">
        <v>0</v>
      </c>
      <c r="P212" s="8">
        <f t="shared" si="6"/>
        <v>0</v>
      </c>
      <c r="Q212" s="9">
        <f>IF(F212=[1]sheet1!$C$23,[1]sheet1!$D$25,[1]sheet1!$D$26)</f>
        <v>7.752980000000001E-2</v>
      </c>
      <c r="R212" s="10">
        <f t="shared" si="7"/>
        <v>0</v>
      </c>
    </row>
    <row r="213" spans="1:18" s="5" customFormat="1" x14ac:dyDescent="0.35">
      <c r="A213" s="12" t="s">
        <v>224</v>
      </c>
      <c r="B213" s="12" t="s">
        <v>490</v>
      </c>
      <c r="C213" s="13">
        <v>5760</v>
      </c>
      <c r="D213" s="14" t="s">
        <v>3</v>
      </c>
      <c r="E213" s="14">
        <v>8.7959999999999994</v>
      </c>
      <c r="F213" s="14" t="s">
        <v>559</v>
      </c>
      <c r="G213" s="14" t="s">
        <v>564</v>
      </c>
      <c r="H213" s="14" t="s">
        <v>567</v>
      </c>
      <c r="I213" s="14" t="s">
        <v>311</v>
      </c>
      <c r="J213" s="14" t="s">
        <v>311</v>
      </c>
      <c r="K213" s="14">
        <v>11</v>
      </c>
      <c r="L213" s="14">
        <v>11.118</v>
      </c>
      <c r="M213" s="14">
        <v>60</v>
      </c>
      <c r="N213" s="14">
        <v>12.1</v>
      </c>
      <c r="O213" s="7">
        <v>0</v>
      </c>
      <c r="P213" s="8">
        <f t="shared" si="6"/>
        <v>0</v>
      </c>
      <c r="Q213" s="9">
        <f>IF(F213=[1]sheet1!$C$23,[1]sheet1!$D$25,[1]sheet1!$D$26)</f>
        <v>7.752980000000001E-2</v>
      </c>
      <c r="R213" s="10">
        <f t="shared" si="7"/>
        <v>0</v>
      </c>
    </row>
    <row r="214" spans="1:18" s="5" customFormat="1" x14ac:dyDescent="0.35">
      <c r="A214" s="12" t="s">
        <v>225</v>
      </c>
      <c r="B214" s="12" t="s">
        <v>491</v>
      </c>
      <c r="C214" s="13">
        <v>22000</v>
      </c>
      <c r="D214" s="14" t="s">
        <v>3</v>
      </c>
      <c r="E214" s="14">
        <v>3.8719999999999999</v>
      </c>
      <c r="F214" s="14" t="s">
        <v>559</v>
      </c>
      <c r="G214" s="14" t="s">
        <v>564</v>
      </c>
      <c r="H214" s="14" t="s">
        <v>567</v>
      </c>
      <c r="I214" s="14" t="s">
        <v>311</v>
      </c>
      <c r="J214" s="14" t="s">
        <v>311</v>
      </c>
      <c r="K214" s="14">
        <v>11</v>
      </c>
      <c r="L214" s="14">
        <v>11.105</v>
      </c>
      <c r="M214" s="14">
        <v>24</v>
      </c>
      <c r="N214" s="14">
        <v>6.1</v>
      </c>
      <c r="O214" s="7">
        <v>0</v>
      </c>
      <c r="P214" s="8">
        <f t="shared" si="6"/>
        <v>0</v>
      </c>
      <c r="Q214" s="9">
        <f>IF(F214=[1]sheet1!$C$23,[1]sheet1!$D$25,[1]sheet1!$D$26)</f>
        <v>7.752980000000001E-2</v>
      </c>
      <c r="R214" s="10">
        <f t="shared" si="7"/>
        <v>0</v>
      </c>
    </row>
    <row r="215" spans="1:18" s="5" customFormat="1" x14ac:dyDescent="0.35">
      <c r="A215" s="12" t="s">
        <v>226</v>
      </c>
      <c r="B215" s="12" t="s">
        <v>492</v>
      </c>
      <c r="C215" s="13">
        <v>1656</v>
      </c>
      <c r="D215" s="14" t="s">
        <v>3</v>
      </c>
      <c r="E215" s="14">
        <v>8.4130000000000003</v>
      </c>
      <c r="F215" s="14" t="s">
        <v>559</v>
      </c>
      <c r="G215" s="14" t="s">
        <v>564</v>
      </c>
      <c r="H215" s="14" t="s">
        <v>567</v>
      </c>
      <c r="I215" s="14" t="s">
        <v>311</v>
      </c>
      <c r="J215" s="14" t="s">
        <v>311</v>
      </c>
      <c r="K215" s="14">
        <v>11</v>
      </c>
      <c r="L215" s="14">
        <v>11.116</v>
      </c>
      <c r="M215" s="14">
        <v>60</v>
      </c>
      <c r="N215" s="14">
        <v>12.1</v>
      </c>
      <c r="O215" s="7">
        <v>0</v>
      </c>
      <c r="P215" s="8">
        <f t="shared" si="6"/>
        <v>0</v>
      </c>
      <c r="Q215" s="9">
        <f>IF(F215=[1]sheet1!$C$23,[1]sheet1!$D$25,[1]sheet1!$D$26)</f>
        <v>7.752980000000001E-2</v>
      </c>
      <c r="R215" s="10">
        <f t="shared" si="7"/>
        <v>0</v>
      </c>
    </row>
    <row r="216" spans="1:18" s="5" customFormat="1" x14ac:dyDescent="0.35">
      <c r="A216" s="12" t="s">
        <v>227</v>
      </c>
      <c r="B216" s="12" t="s">
        <v>493</v>
      </c>
      <c r="C216" s="13">
        <v>380000</v>
      </c>
      <c r="D216" s="14" t="s">
        <v>3</v>
      </c>
      <c r="E216" s="14">
        <v>2.0569999999999999</v>
      </c>
      <c r="F216" s="14" t="s">
        <v>559</v>
      </c>
      <c r="G216" s="14" t="s">
        <v>564</v>
      </c>
      <c r="H216" s="14" t="s">
        <v>571</v>
      </c>
      <c r="I216" s="14" t="s">
        <v>311</v>
      </c>
      <c r="J216" s="14" t="s">
        <v>311</v>
      </c>
      <c r="K216" s="14">
        <v>11</v>
      </c>
      <c r="L216" s="14">
        <v>11.11</v>
      </c>
      <c r="M216" s="14">
        <v>60</v>
      </c>
      <c r="N216" s="14">
        <v>12.1</v>
      </c>
      <c r="O216" s="7">
        <v>0</v>
      </c>
      <c r="P216" s="8">
        <f t="shared" si="6"/>
        <v>0</v>
      </c>
      <c r="Q216" s="9">
        <f>IF(F216=[1]sheet1!$C$23,[1]sheet1!$D$25,[1]sheet1!$D$26)</f>
        <v>7.752980000000001E-2</v>
      </c>
      <c r="R216" s="10">
        <f t="shared" si="7"/>
        <v>0</v>
      </c>
    </row>
    <row r="217" spans="1:18" s="5" customFormat="1" x14ac:dyDescent="0.35">
      <c r="A217" s="12" t="s">
        <v>228</v>
      </c>
      <c r="B217" s="12" t="s">
        <v>494</v>
      </c>
      <c r="C217" s="13">
        <v>6013</v>
      </c>
      <c r="D217" s="14" t="s">
        <v>3</v>
      </c>
      <c r="E217" s="14">
        <v>12.082000000000001</v>
      </c>
      <c r="F217" s="14" t="s">
        <v>557</v>
      </c>
      <c r="G217" s="14" t="s">
        <v>564</v>
      </c>
      <c r="H217" s="14" t="s">
        <v>569</v>
      </c>
      <c r="I217" s="14" t="s">
        <v>573</v>
      </c>
      <c r="J217" s="14" t="s">
        <v>584</v>
      </c>
      <c r="K217" s="14">
        <v>11</v>
      </c>
      <c r="L217" s="14">
        <v>11.105</v>
      </c>
      <c r="M217" s="14">
        <v>60</v>
      </c>
      <c r="N217" s="14">
        <v>12.1</v>
      </c>
      <c r="O217" s="7">
        <v>0</v>
      </c>
      <c r="P217" s="8">
        <f t="shared" si="6"/>
        <v>0</v>
      </c>
      <c r="Q217" s="9">
        <f>IF(F217=[1]sheet1!$C$23,[1]sheet1!$D$25,[1]sheet1!$D$26)</f>
        <v>5.1336800000000009E-2</v>
      </c>
      <c r="R217" s="10">
        <f t="shared" si="7"/>
        <v>0</v>
      </c>
    </row>
    <row r="218" spans="1:18" s="5" customFormat="1" x14ac:dyDescent="0.35">
      <c r="A218" s="12" t="s">
        <v>229</v>
      </c>
      <c r="B218" s="12" t="s">
        <v>495</v>
      </c>
      <c r="C218" s="13">
        <v>4768</v>
      </c>
      <c r="D218" s="14" t="s">
        <v>3</v>
      </c>
      <c r="E218" s="14">
        <v>14.087</v>
      </c>
      <c r="F218" s="14" t="s">
        <v>557</v>
      </c>
      <c r="G218" s="14" t="s">
        <v>564</v>
      </c>
      <c r="H218" s="14" t="s">
        <v>567</v>
      </c>
      <c r="I218" s="14" t="s">
        <v>573</v>
      </c>
      <c r="J218" s="14" t="s">
        <v>589</v>
      </c>
      <c r="K218" s="14">
        <v>11</v>
      </c>
      <c r="L218" s="14">
        <v>11.105</v>
      </c>
      <c r="M218" s="14">
        <v>60</v>
      </c>
      <c r="N218" s="14">
        <v>12.1</v>
      </c>
      <c r="O218" s="7">
        <v>0</v>
      </c>
      <c r="P218" s="8">
        <f t="shared" si="6"/>
        <v>0</v>
      </c>
      <c r="Q218" s="9">
        <f>IF(F218=[1]sheet1!$C$23,[1]sheet1!$D$25,[1]sheet1!$D$26)</f>
        <v>5.1336800000000009E-2</v>
      </c>
      <c r="R218" s="10">
        <f t="shared" si="7"/>
        <v>0</v>
      </c>
    </row>
    <row r="219" spans="1:18" s="5" customFormat="1" x14ac:dyDescent="0.35">
      <c r="A219" s="12" t="s">
        <v>230</v>
      </c>
      <c r="B219" s="12" t="s">
        <v>496</v>
      </c>
      <c r="C219" s="13">
        <v>104838</v>
      </c>
      <c r="D219" s="14" t="s">
        <v>3</v>
      </c>
      <c r="E219" s="14">
        <v>2.851</v>
      </c>
      <c r="F219" s="14" t="s">
        <v>557</v>
      </c>
      <c r="G219" s="14" t="s">
        <v>564</v>
      </c>
      <c r="H219" s="14" t="s">
        <v>567</v>
      </c>
      <c r="I219" s="14" t="s">
        <v>573</v>
      </c>
      <c r="J219" s="14" t="s">
        <v>589</v>
      </c>
      <c r="K219" s="14">
        <v>11</v>
      </c>
      <c r="L219" s="14">
        <v>11.118</v>
      </c>
      <c r="M219" s="14">
        <v>60</v>
      </c>
      <c r="N219" s="14">
        <v>6.1</v>
      </c>
      <c r="O219" s="7">
        <v>0</v>
      </c>
      <c r="P219" s="8">
        <f t="shared" si="6"/>
        <v>0</v>
      </c>
      <c r="Q219" s="9">
        <f>IF(F219=[1]sheet1!$C$23,[1]sheet1!$D$25,[1]sheet1!$D$26)</f>
        <v>5.1336800000000009E-2</v>
      </c>
      <c r="R219" s="10">
        <f t="shared" si="7"/>
        <v>0</v>
      </c>
    </row>
    <row r="220" spans="1:18" s="5" customFormat="1" x14ac:dyDescent="0.35">
      <c r="A220" s="12" t="s">
        <v>231</v>
      </c>
      <c r="B220" s="12" t="s">
        <v>497</v>
      </c>
      <c r="C220" s="13">
        <v>20928</v>
      </c>
      <c r="D220" s="14" t="s">
        <v>3</v>
      </c>
      <c r="E220" s="14">
        <v>2.552</v>
      </c>
      <c r="F220" s="14" t="s">
        <v>557</v>
      </c>
      <c r="G220" s="14" t="s">
        <v>564</v>
      </c>
      <c r="H220" s="14" t="s">
        <v>567</v>
      </c>
      <c r="I220" s="14" t="s">
        <v>573</v>
      </c>
      <c r="J220" s="14" t="s">
        <v>589</v>
      </c>
      <c r="K220" s="14">
        <v>11</v>
      </c>
      <c r="L220" s="14">
        <v>11.105</v>
      </c>
      <c r="M220" s="14">
        <v>60</v>
      </c>
      <c r="N220" s="14">
        <v>4.0999999999999996</v>
      </c>
      <c r="O220" s="7">
        <v>0</v>
      </c>
      <c r="P220" s="8">
        <f t="shared" si="6"/>
        <v>0</v>
      </c>
      <c r="Q220" s="9">
        <f>IF(F220=[1]sheet1!$C$23,[1]sheet1!$D$25,[1]sheet1!$D$26)</f>
        <v>5.1336800000000009E-2</v>
      </c>
      <c r="R220" s="10">
        <f t="shared" si="7"/>
        <v>0</v>
      </c>
    </row>
    <row r="221" spans="1:18" s="5" customFormat="1" x14ac:dyDescent="0.35">
      <c r="A221" s="12" t="s">
        <v>232</v>
      </c>
      <c r="B221" s="12" t="s">
        <v>498</v>
      </c>
      <c r="C221" s="13">
        <v>3552</v>
      </c>
      <c r="D221" s="14" t="s">
        <v>3</v>
      </c>
      <c r="E221" s="14">
        <v>7.2460000000000004</v>
      </c>
      <c r="F221" s="14" t="s">
        <v>557</v>
      </c>
      <c r="G221" s="14" t="s">
        <v>564</v>
      </c>
      <c r="H221" s="14" t="s">
        <v>569</v>
      </c>
      <c r="I221" s="14" t="s">
        <v>573</v>
      </c>
      <c r="J221" s="14" t="s">
        <v>584</v>
      </c>
      <c r="K221" s="14">
        <v>11</v>
      </c>
      <c r="L221" s="14">
        <v>11.105</v>
      </c>
      <c r="M221" s="14">
        <v>60</v>
      </c>
      <c r="N221" s="14">
        <v>12.1</v>
      </c>
      <c r="O221" s="7">
        <v>0</v>
      </c>
      <c r="P221" s="8">
        <f t="shared" si="6"/>
        <v>0</v>
      </c>
      <c r="Q221" s="9">
        <f>IF(F221=[1]sheet1!$C$23,[1]sheet1!$D$25,[1]sheet1!$D$26)</f>
        <v>5.1336800000000009E-2</v>
      </c>
      <c r="R221" s="10">
        <f t="shared" si="7"/>
        <v>0</v>
      </c>
    </row>
    <row r="222" spans="1:18" s="5" customFormat="1" x14ac:dyDescent="0.35">
      <c r="A222" s="12" t="s">
        <v>233</v>
      </c>
      <c r="B222" s="12" t="s">
        <v>499</v>
      </c>
      <c r="C222" s="13">
        <v>2000</v>
      </c>
      <c r="D222" s="14" t="s">
        <v>3</v>
      </c>
      <c r="E222" s="14">
        <v>10.616</v>
      </c>
      <c r="F222" s="14" t="s">
        <v>557</v>
      </c>
      <c r="G222" s="14" t="s">
        <v>564</v>
      </c>
      <c r="H222" s="14" t="s">
        <v>567</v>
      </c>
      <c r="I222" s="14" t="s">
        <v>573</v>
      </c>
      <c r="J222" s="14" t="s">
        <v>589</v>
      </c>
      <c r="K222" s="14">
        <v>11</v>
      </c>
      <c r="L222" s="14">
        <v>11.103999999999999</v>
      </c>
      <c r="M222" s="14">
        <v>60</v>
      </c>
      <c r="N222" s="14">
        <v>12.1</v>
      </c>
      <c r="O222" s="7">
        <v>0</v>
      </c>
      <c r="P222" s="8">
        <f t="shared" si="6"/>
        <v>0</v>
      </c>
      <c r="Q222" s="9">
        <f>IF(F222=[1]sheet1!$C$23,[1]sheet1!$D$25,[1]sheet1!$D$26)</f>
        <v>5.1336800000000009E-2</v>
      </c>
      <c r="R222" s="10">
        <f t="shared" si="7"/>
        <v>0</v>
      </c>
    </row>
    <row r="223" spans="1:18" s="5" customFormat="1" x14ac:dyDescent="0.35">
      <c r="A223" s="12" t="s">
        <v>234</v>
      </c>
      <c r="B223" s="12" t="s">
        <v>500</v>
      </c>
      <c r="C223" s="13">
        <v>50298</v>
      </c>
      <c r="D223" s="14" t="s">
        <v>3</v>
      </c>
      <c r="E223" s="14">
        <v>9.4849999999999994</v>
      </c>
      <c r="F223" s="14" t="s">
        <v>557</v>
      </c>
      <c r="G223" s="14" t="s">
        <v>564</v>
      </c>
      <c r="H223" s="14" t="s">
        <v>567</v>
      </c>
      <c r="I223" s="14" t="s">
        <v>573</v>
      </c>
      <c r="J223" s="14" t="s">
        <v>589</v>
      </c>
      <c r="K223" s="14">
        <v>11</v>
      </c>
      <c r="L223" s="14">
        <v>11.118</v>
      </c>
      <c r="M223" s="14">
        <v>60</v>
      </c>
      <c r="N223" s="14">
        <v>12.1</v>
      </c>
      <c r="O223" s="7">
        <v>0</v>
      </c>
      <c r="P223" s="8">
        <f t="shared" si="6"/>
        <v>0</v>
      </c>
      <c r="Q223" s="9">
        <f>IF(F223=[1]sheet1!$C$23,[1]sheet1!$D$25,[1]sheet1!$D$26)</f>
        <v>5.1336800000000009E-2</v>
      </c>
      <c r="R223" s="10">
        <f t="shared" si="7"/>
        <v>0</v>
      </c>
    </row>
    <row r="224" spans="1:18" s="5" customFormat="1" x14ac:dyDescent="0.35">
      <c r="A224" s="12" t="s">
        <v>235</v>
      </c>
      <c r="B224" s="12" t="s">
        <v>501</v>
      </c>
      <c r="C224" s="13">
        <v>60072</v>
      </c>
      <c r="D224" s="14" t="s">
        <v>3</v>
      </c>
      <c r="E224" s="14">
        <v>4.3840000000000003</v>
      </c>
      <c r="F224" s="14" t="s">
        <v>557</v>
      </c>
      <c r="G224" s="14" t="s">
        <v>564</v>
      </c>
      <c r="H224" s="14" t="s">
        <v>567</v>
      </c>
      <c r="I224" s="14" t="s">
        <v>576</v>
      </c>
      <c r="J224" s="14" t="s">
        <v>590</v>
      </c>
      <c r="K224" s="14">
        <v>11</v>
      </c>
      <c r="L224" s="14">
        <v>11.105</v>
      </c>
      <c r="M224" s="14">
        <v>60</v>
      </c>
      <c r="N224" s="14">
        <v>12.1</v>
      </c>
      <c r="O224" s="7">
        <v>0</v>
      </c>
      <c r="P224" s="8">
        <f t="shared" si="6"/>
        <v>0</v>
      </c>
      <c r="Q224" s="9">
        <f>IF(F224=[1]sheet1!$C$23,[1]sheet1!$D$25,[1]sheet1!$D$26)</f>
        <v>5.1336800000000009E-2</v>
      </c>
      <c r="R224" s="10">
        <f t="shared" si="7"/>
        <v>0</v>
      </c>
    </row>
    <row r="225" spans="1:18" s="5" customFormat="1" x14ac:dyDescent="0.35">
      <c r="A225" s="12" t="s">
        <v>236</v>
      </c>
      <c r="B225" s="12" t="s">
        <v>502</v>
      </c>
      <c r="C225" s="13">
        <v>68900</v>
      </c>
      <c r="D225" s="14" t="s">
        <v>3</v>
      </c>
      <c r="E225" s="14">
        <v>5.1840000000000002</v>
      </c>
      <c r="F225" s="14" t="s">
        <v>559</v>
      </c>
      <c r="G225" s="14" t="s">
        <v>564</v>
      </c>
      <c r="H225" s="14" t="s">
        <v>567</v>
      </c>
      <c r="I225" s="14" t="s">
        <v>311</v>
      </c>
      <c r="J225" s="14" t="s">
        <v>311</v>
      </c>
      <c r="K225" s="14">
        <v>11</v>
      </c>
      <c r="L225" s="14">
        <v>10.989000000000001</v>
      </c>
      <c r="M225" s="14">
        <v>60</v>
      </c>
      <c r="N225" s="14">
        <v>12.1</v>
      </c>
      <c r="O225" s="7">
        <v>0</v>
      </c>
      <c r="P225" s="8">
        <f t="shared" si="6"/>
        <v>0</v>
      </c>
      <c r="Q225" s="9">
        <f>IF(F225=[1]sheet1!$C$23,[1]sheet1!$D$25,[1]sheet1!$D$26)</f>
        <v>7.752980000000001E-2</v>
      </c>
      <c r="R225" s="10">
        <f t="shared" si="7"/>
        <v>0</v>
      </c>
    </row>
    <row r="226" spans="1:18" s="5" customFormat="1" x14ac:dyDescent="0.35">
      <c r="A226" s="12" t="s">
        <v>237</v>
      </c>
      <c r="B226" s="12" t="s">
        <v>503</v>
      </c>
      <c r="C226" s="13">
        <v>8000</v>
      </c>
      <c r="D226" s="14" t="s">
        <v>3</v>
      </c>
      <c r="E226" s="14">
        <v>14.494999999999999</v>
      </c>
      <c r="F226" s="14" t="s">
        <v>557</v>
      </c>
      <c r="G226" s="14" t="s">
        <v>564</v>
      </c>
      <c r="H226" s="14" t="s">
        <v>567</v>
      </c>
      <c r="I226" s="14" t="s">
        <v>576</v>
      </c>
      <c r="J226" s="14" t="s">
        <v>591</v>
      </c>
      <c r="K226" s="14">
        <v>11</v>
      </c>
      <c r="L226" s="14">
        <v>11.105</v>
      </c>
      <c r="M226" s="14">
        <v>60</v>
      </c>
      <c r="N226" s="14">
        <v>6.1</v>
      </c>
      <c r="O226" s="7">
        <v>0</v>
      </c>
      <c r="P226" s="8">
        <f t="shared" si="6"/>
        <v>0</v>
      </c>
      <c r="Q226" s="9">
        <f>IF(F226=[1]sheet1!$C$23,[1]sheet1!$D$25,[1]sheet1!$D$26)</f>
        <v>5.1336800000000009E-2</v>
      </c>
      <c r="R226" s="10">
        <f t="shared" si="7"/>
        <v>0</v>
      </c>
    </row>
    <row r="227" spans="1:18" s="5" customFormat="1" x14ac:dyDescent="0.35">
      <c r="A227" s="12" t="s">
        <v>238</v>
      </c>
      <c r="B227" s="12" t="s">
        <v>504</v>
      </c>
      <c r="C227" s="13">
        <v>10104</v>
      </c>
      <c r="D227" s="14" t="s">
        <v>3</v>
      </c>
      <c r="E227" s="14">
        <v>7.1879999999999997</v>
      </c>
      <c r="F227" s="14" t="s">
        <v>559</v>
      </c>
      <c r="G227" s="14" t="s">
        <v>564</v>
      </c>
      <c r="H227" s="14" t="s">
        <v>567</v>
      </c>
      <c r="I227" s="14" t="s">
        <v>311</v>
      </c>
      <c r="J227" s="14" t="s">
        <v>311</v>
      </c>
      <c r="K227" s="14">
        <v>11</v>
      </c>
      <c r="L227" s="14">
        <v>11.118</v>
      </c>
      <c r="M227" s="14">
        <v>60</v>
      </c>
      <c r="N227" s="14">
        <v>12.1</v>
      </c>
      <c r="O227" s="7">
        <v>0</v>
      </c>
      <c r="P227" s="8">
        <f t="shared" si="6"/>
        <v>0</v>
      </c>
      <c r="Q227" s="9">
        <f>IF(F227=[1]sheet1!$C$23,[1]sheet1!$D$25,[1]sheet1!$D$26)</f>
        <v>7.752980000000001E-2</v>
      </c>
      <c r="R227" s="10">
        <f t="shared" si="7"/>
        <v>0</v>
      </c>
    </row>
    <row r="228" spans="1:18" s="5" customFormat="1" x14ac:dyDescent="0.35">
      <c r="A228" s="12" t="s">
        <v>239</v>
      </c>
      <c r="B228" s="12" t="s">
        <v>505</v>
      </c>
      <c r="C228" s="13">
        <v>68900</v>
      </c>
      <c r="D228" s="14" t="s">
        <v>3</v>
      </c>
      <c r="E228" s="14">
        <v>5.1840000000000002</v>
      </c>
      <c r="F228" s="14" t="s">
        <v>559</v>
      </c>
      <c r="G228" s="14" t="s">
        <v>564</v>
      </c>
      <c r="H228" s="14" t="s">
        <v>567</v>
      </c>
      <c r="I228" s="14" t="s">
        <v>311</v>
      </c>
      <c r="J228" s="14" t="s">
        <v>311</v>
      </c>
      <c r="K228" s="14">
        <v>11</v>
      </c>
      <c r="L228" s="14">
        <v>10.989000000000001</v>
      </c>
      <c r="M228" s="14">
        <v>60</v>
      </c>
      <c r="N228" s="14">
        <v>12.1</v>
      </c>
      <c r="O228" s="7">
        <v>0</v>
      </c>
      <c r="P228" s="8">
        <f t="shared" si="6"/>
        <v>0</v>
      </c>
      <c r="Q228" s="9">
        <f>IF(F228=[1]sheet1!$C$23,[1]sheet1!$D$25,[1]sheet1!$D$26)</f>
        <v>7.752980000000001E-2</v>
      </c>
      <c r="R228" s="10">
        <f t="shared" si="7"/>
        <v>0</v>
      </c>
    </row>
    <row r="229" spans="1:18" s="5" customFormat="1" x14ac:dyDescent="0.35">
      <c r="A229" s="12" t="s">
        <v>240</v>
      </c>
      <c r="B229" s="12" t="s">
        <v>506</v>
      </c>
      <c r="C229" s="13">
        <v>55704</v>
      </c>
      <c r="D229" s="14" t="s">
        <v>3</v>
      </c>
      <c r="E229" s="14">
        <v>7.7220000000000004</v>
      </c>
      <c r="F229" s="14" t="s">
        <v>559</v>
      </c>
      <c r="G229" s="14" t="s">
        <v>564</v>
      </c>
      <c r="H229" s="14" t="s">
        <v>567</v>
      </c>
      <c r="I229" s="14" t="s">
        <v>311</v>
      </c>
      <c r="J229" s="14" t="s">
        <v>311</v>
      </c>
      <c r="K229" s="14">
        <v>11</v>
      </c>
      <c r="L229" s="14">
        <v>11.118</v>
      </c>
      <c r="M229" s="14">
        <v>60</v>
      </c>
      <c r="N229" s="14">
        <v>12.1</v>
      </c>
      <c r="O229" s="7">
        <v>0</v>
      </c>
      <c r="P229" s="8">
        <f t="shared" si="6"/>
        <v>0</v>
      </c>
      <c r="Q229" s="9">
        <f>IF(F229=[1]sheet1!$C$23,[1]sheet1!$D$25,[1]sheet1!$D$26)</f>
        <v>7.752980000000001E-2</v>
      </c>
      <c r="R229" s="10">
        <f t="shared" si="7"/>
        <v>0</v>
      </c>
    </row>
    <row r="230" spans="1:18" s="5" customFormat="1" x14ac:dyDescent="0.35">
      <c r="A230" s="15" t="s">
        <v>241</v>
      </c>
      <c r="B230" s="15" t="s">
        <v>507</v>
      </c>
      <c r="C230" s="16">
        <v>2800</v>
      </c>
      <c r="D230" s="17" t="s">
        <v>556</v>
      </c>
      <c r="E230" s="17">
        <v>4.8310000000000004</v>
      </c>
      <c r="F230" s="17" t="s">
        <v>558</v>
      </c>
      <c r="G230" s="17" t="s">
        <v>564</v>
      </c>
      <c r="H230" s="17" t="s">
        <v>567</v>
      </c>
      <c r="I230" s="17" t="s">
        <v>311</v>
      </c>
      <c r="J230" s="17" t="s">
        <v>311</v>
      </c>
      <c r="K230" s="17">
        <v>11</v>
      </c>
      <c r="L230" s="17">
        <v>0</v>
      </c>
      <c r="M230" s="17">
        <v>60</v>
      </c>
      <c r="N230" s="17">
        <v>12.1</v>
      </c>
      <c r="O230" s="18">
        <v>0</v>
      </c>
      <c r="P230" s="19">
        <f t="shared" si="6"/>
        <v>0</v>
      </c>
      <c r="Q230" s="20">
        <f>IF(F230=[1]sheet1!$C$23,[1]sheet1!$D$25,[1]sheet1!$D$26)</f>
        <v>7.752980000000001E-2</v>
      </c>
      <c r="R230" s="21">
        <f t="shared" si="7"/>
        <v>0</v>
      </c>
    </row>
    <row r="231" spans="1:18" s="5" customFormat="1" x14ac:dyDescent="0.35">
      <c r="A231" s="15" t="s">
        <v>242</v>
      </c>
      <c r="B231" s="15" t="s">
        <v>508</v>
      </c>
      <c r="C231" s="16">
        <v>2400</v>
      </c>
      <c r="D231" s="17" t="s">
        <v>556</v>
      </c>
      <c r="E231" s="17">
        <v>5.37</v>
      </c>
      <c r="F231" s="17" t="s">
        <v>561</v>
      </c>
      <c r="G231" s="17" t="s">
        <v>564</v>
      </c>
      <c r="H231" s="17" t="s">
        <v>569</v>
      </c>
      <c r="I231" s="17" t="s">
        <v>311</v>
      </c>
      <c r="J231" s="17" t="s">
        <v>311</v>
      </c>
      <c r="K231" s="17">
        <v>11</v>
      </c>
      <c r="L231" s="17">
        <v>0</v>
      </c>
      <c r="M231" s="17">
        <v>60</v>
      </c>
      <c r="N231" s="17">
        <v>12.1</v>
      </c>
      <c r="O231" s="18">
        <v>0</v>
      </c>
      <c r="P231" s="19">
        <f t="shared" si="6"/>
        <v>0</v>
      </c>
      <c r="Q231" s="20">
        <f>IF(F231=[1]sheet1!$C$23,[1]sheet1!$D$25,[1]sheet1!$D$26)</f>
        <v>7.752980000000001E-2</v>
      </c>
      <c r="R231" s="21">
        <f t="shared" si="7"/>
        <v>0</v>
      </c>
    </row>
    <row r="232" spans="1:18" s="5" customFormat="1" x14ac:dyDescent="0.35">
      <c r="A232" s="12" t="s">
        <v>243</v>
      </c>
      <c r="B232" s="12" t="s">
        <v>509</v>
      </c>
      <c r="C232" s="13">
        <v>2500</v>
      </c>
      <c r="D232" s="14" t="s">
        <v>3</v>
      </c>
      <c r="E232" s="14">
        <v>9.2010000000000005</v>
      </c>
      <c r="F232" s="14" t="s">
        <v>559</v>
      </c>
      <c r="G232" s="14" t="s">
        <v>564</v>
      </c>
      <c r="H232" s="14" t="s">
        <v>567</v>
      </c>
      <c r="I232" s="14" t="s">
        <v>311</v>
      </c>
      <c r="J232" s="14" t="s">
        <v>311</v>
      </c>
      <c r="K232" s="14">
        <v>10</v>
      </c>
      <c r="L232" s="14">
        <v>11.118</v>
      </c>
      <c r="M232" s="14">
        <v>60</v>
      </c>
      <c r="N232" s="14">
        <v>12.1</v>
      </c>
      <c r="O232" s="7">
        <v>0</v>
      </c>
      <c r="P232" s="8">
        <f t="shared" si="6"/>
        <v>0</v>
      </c>
      <c r="Q232" s="9">
        <f>IF(F232=[1]sheet1!$C$23,[1]sheet1!$D$25,[1]sheet1!$D$26)</f>
        <v>7.752980000000001E-2</v>
      </c>
      <c r="R232" s="10">
        <f t="shared" si="7"/>
        <v>0</v>
      </c>
    </row>
    <row r="233" spans="1:18" s="5" customFormat="1" x14ac:dyDescent="0.35">
      <c r="A233" s="12" t="s">
        <v>244</v>
      </c>
      <c r="B233" s="12" t="s">
        <v>510</v>
      </c>
      <c r="C233" s="13">
        <v>7000</v>
      </c>
      <c r="D233" s="14" t="s">
        <v>3</v>
      </c>
      <c r="E233" s="14">
        <v>2.1720000000000002</v>
      </c>
      <c r="F233" s="14" t="s">
        <v>559</v>
      </c>
      <c r="G233" s="14" t="s">
        <v>564</v>
      </c>
      <c r="H233" s="14" t="s">
        <v>569</v>
      </c>
      <c r="I233" s="14" t="s">
        <v>311</v>
      </c>
      <c r="J233" s="14" t="s">
        <v>311</v>
      </c>
      <c r="K233" s="14">
        <v>11</v>
      </c>
      <c r="L233" s="14">
        <v>11.117000000000001</v>
      </c>
      <c r="M233" s="14">
        <v>60</v>
      </c>
      <c r="N233" s="14">
        <v>12.1</v>
      </c>
      <c r="O233" s="7">
        <v>0</v>
      </c>
      <c r="P233" s="8">
        <f t="shared" si="6"/>
        <v>0</v>
      </c>
      <c r="Q233" s="9">
        <f>IF(F233=[1]sheet1!$C$23,[1]sheet1!$D$25,[1]sheet1!$D$26)</f>
        <v>7.752980000000001E-2</v>
      </c>
      <c r="R233" s="10">
        <f t="shared" si="7"/>
        <v>0</v>
      </c>
    </row>
    <row r="234" spans="1:18" s="5" customFormat="1" x14ac:dyDescent="0.35">
      <c r="A234" s="15" t="s">
        <v>245</v>
      </c>
      <c r="B234" s="15" t="s">
        <v>511</v>
      </c>
      <c r="C234" s="16">
        <v>600</v>
      </c>
      <c r="D234" s="17" t="s">
        <v>556</v>
      </c>
      <c r="E234" s="17">
        <v>7.5060000000000002</v>
      </c>
      <c r="F234" s="17" t="s">
        <v>559</v>
      </c>
      <c r="G234" s="17" t="s">
        <v>564</v>
      </c>
      <c r="H234" s="17" t="s">
        <v>567</v>
      </c>
      <c r="I234" s="17" t="s">
        <v>311</v>
      </c>
      <c r="J234" s="17" t="s">
        <v>311</v>
      </c>
      <c r="K234" s="17">
        <v>11</v>
      </c>
      <c r="L234" s="17">
        <v>0</v>
      </c>
      <c r="M234" s="17">
        <v>60</v>
      </c>
      <c r="N234" s="17">
        <v>12.1</v>
      </c>
      <c r="O234" s="18">
        <v>0</v>
      </c>
      <c r="P234" s="19">
        <f t="shared" si="6"/>
        <v>0</v>
      </c>
      <c r="Q234" s="20">
        <f>IF(F234=[1]sheet1!$C$23,[1]sheet1!$D$25,[1]sheet1!$D$26)</f>
        <v>7.752980000000001E-2</v>
      </c>
      <c r="R234" s="21">
        <f t="shared" si="7"/>
        <v>0</v>
      </c>
    </row>
    <row r="235" spans="1:18" s="5" customFormat="1" x14ac:dyDescent="0.35">
      <c r="A235" s="12" t="s">
        <v>246</v>
      </c>
      <c r="B235" s="12" t="s">
        <v>512</v>
      </c>
      <c r="C235" s="13">
        <v>7500</v>
      </c>
      <c r="D235" s="14" t="s">
        <v>3</v>
      </c>
      <c r="E235" s="14">
        <v>4.0339999999999998</v>
      </c>
      <c r="F235" s="14" t="s">
        <v>558</v>
      </c>
      <c r="G235" s="14" t="s">
        <v>564</v>
      </c>
      <c r="H235" s="14" t="s">
        <v>567</v>
      </c>
      <c r="I235" s="14" t="s">
        <v>311</v>
      </c>
      <c r="J235" s="14" t="s">
        <v>311</v>
      </c>
      <c r="K235" s="14">
        <v>10</v>
      </c>
      <c r="L235" s="14">
        <v>11.109</v>
      </c>
      <c r="M235" s="14">
        <v>60</v>
      </c>
      <c r="N235" s="14">
        <v>12.1</v>
      </c>
      <c r="O235" s="7">
        <v>0</v>
      </c>
      <c r="P235" s="8">
        <f t="shared" si="6"/>
        <v>0</v>
      </c>
      <c r="Q235" s="9">
        <f>IF(F235=[1]sheet1!$C$23,[1]sheet1!$D$25,[1]sheet1!$D$26)</f>
        <v>7.752980000000001E-2</v>
      </c>
      <c r="R235" s="10">
        <f t="shared" si="7"/>
        <v>0</v>
      </c>
    </row>
    <row r="236" spans="1:18" s="5" customFormat="1" x14ac:dyDescent="0.35">
      <c r="A236" s="12" t="s">
        <v>247</v>
      </c>
      <c r="B236" s="12" t="s">
        <v>513</v>
      </c>
      <c r="C236" s="13">
        <v>3000</v>
      </c>
      <c r="D236" s="14" t="s">
        <v>3</v>
      </c>
      <c r="E236" s="14">
        <v>15.1</v>
      </c>
      <c r="F236" s="14" t="s">
        <v>558</v>
      </c>
      <c r="G236" s="14" t="s">
        <v>564</v>
      </c>
      <c r="H236" s="14" t="s">
        <v>569</v>
      </c>
      <c r="I236" s="14" t="s">
        <v>311</v>
      </c>
      <c r="J236" s="14" t="s">
        <v>311</v>
      </c>
      <c r="K236" s="14">
        <v>11</v>
      </c>
      <c r="L236" s="14">
        <v>11.103</v>
      </c>
      <c r="M236" s="14">
        <v>24</v>
      </c>
      <c r="N236" s="14">
        <v>6.1</v>
      </c>
      <c r="O236" s="7">
        <v>0</v>
      </c>
      <c r="P236" s="8">
        <f t="shared" si="6"/>
        <v>0</v>
      </c>
      <c r="Q236" s="9">
        <f>IF(F236=[1]sheet1!$C$23,[1]sheet1!$D$25,[1]sheet1!$D$26)</f>
        <v>7.752980000000001E-2</v>
      </c>
      <c r="R236" s="10">
        <f t="shared" si="7"/>
        <v>0</v>
      </c>
    </row>
    <row r="237" spans="1:18" s="5" customFormat="1" x14ac:dyDescent="0.35">
      <c r="A237" s="12" t="s">
        <v>248</v>
      </c>
      <c r="B237" s="12" t="s">
        <v>514</v>
      </c>
      <c r="C237" s="13">
        <v>3371</v>
      </c>
      <c r="D237" s="14" t="s">
        <v>3</v>
      </c>
      <c r="E237" s="14">
        <v>15.1</v>
      </c>
      <c r="F237" s="14" t="s">
        <v>558</v>
      </c>
      <c r="G237" s="14" t="s">
        <v>564</v>
      </c>
      <c r="H237" s="14" t="s">
        <v>567</v>
      </c>
      <c r="I237" s="14" t="s">
        <v>311</v>
      </c>
      <c r="J237" s="14" t="s">
        <v>311</v>
      </c>
      <c r="K237" s="14">
        <v>11</v>
      </c>
      <c r="L237" s="14">
        <v>11.105</v>
      </c>
      <c r="M237" s="14">
        <v>24</v>
      </c>
      <c r="N237" s="14">
        <v>6.1</v>
      </c>
      <c r="O237" s="7">
        <v>0</v>
      </c>
      <c r="P237" s="8">
        <f t="shared" si="6"/>
        <v>0</v>
      </c>
      <c r="Q237" s="9">
        <f>IF(F237=[1]sheet1!$C$23,[1]sheet1!$D$25,[1]sheet1!$D$26)</f>
        <v>7.752980000000001E-2</v>
      </c>
      <c r="R237" s="10">
        <f t="shared" si="7"/>
        <v>0</v>
      </c>
    </row>
    <row r="238" spans="1:18" s="5" customFormat="1" x14ac:dyDescent="0.35">
      <c r="A238" s="12" t="s">
        <v>249</v>
      </c>
      <c r="B238" s="12" t="s">
        <v>515</v>
      </c>
      <c r="C238" s="13">
        <v>5200</v>
      </c>
      <c r="D238" s="14" t="s">
        <v>3</v>
      </c>
      <c r="E238" s="14">
        <v>6.2279999999999998</v>
      </c>
      <c r="F238" s="14" t="s">
        <v>558</v>
      </c>
      <c r="G238" s="14" t="s">
        <v>564</v>
      </c>
      <c r="H238" s="14" t="s">
        <v>567</v>
      </c>
      <c r="I238" s="14" t="s">
        <v>311</v>
      </c>
      <c r="J238" s="14" t="s">
        <v>311</v>
      </c>
      <c r="K238" s="14">
        <v>11</v>
      </c>
      <c r="L238" s="14">
        <v>11.105</v>
      </c>
      <c r="M238" s="14">
        <v>24</v>
      </c>
      <c r="N238" s="14">
        <v>6.1</v>
      </c>
      <c r="O238" s="7">
        <v>0</v>
      </c>
      <c r="P238" s="8">
        <f t="shared" si="6"/>
        <v>0</v>
      </c>
      <c r="Q238" s="9">
        <f>IF(F238=[1]sheet1!$C$23,[1]sheet1!$D$25,[1]sheet1!$D$26)</f>
        <v>7.752980000000001E-2</v>
      </c>
      <c r="R238" s="10">
        <f t="shared" si="7"/>
        <v>0</v>
      </c>
    </row>
    <row r="239" spans="1:18" s="5" customFormat="1" x14ac:dyDescent="0.35">
      <c r="A239" s="12" t="s">
        <v>250</v>
      </c>
      <c r="B239" s="12" t="s">
        <v>516</v>
      </c>
      <c r="C239" s="13">
        <v>63300</v>
      </c>
      <c r="D239" s="14" t="s">
        <v>3</v>
      </c>
      <c r="E239" s="14">
        <v>7.2119999999999997</v>
      </c>
      <c r="F239" s="14" t="s">
        <v>559</v>
      </c>
      <c r="G239" s="14" t="s">
        <v>564</v>
      </c>
      <c r="H239" s="14" t="s">
        <v>567</v>
      </c>
      <c r="I239" s="14" t="s">
        <v>311</v>
      </c>
      <c r="J239" s="14" t="s">
        <v>311</v>
      </c>
      <c r="K239" s="14">
        <v>10</v>
      </c>
      <c r="L239" s="14">
        <v>11.116</v>
      </c>
      <c r="M239" s="14">
        <v>60</v>
      </c>
      <c r="N239" s="14">
        <v>12.1</v>
      </c>
      <c r="O239" s="7">
        <v>0</v>
      </c>
      <c r="P239" s="8">
        <f t="shared" si="6"/>
        <v>0</v>
      </c>
      <c r="Q239" s="9">
        <f>IF(F239=[1]sheet1!$C$23,[1]sheet1!$D$25,[1]sheet1!$D$26)</f>
        <v>7.752980000000001E-2</v>
      </c>
      <c r="R239" s="10">
        <f t="shared" si="7"/>
        <v>0</v>
      </c>
    </row>
    <row r="240" spans="1:18" s="5" customFormat="1" x14ac:dyDescent="0.35">
      <c r="A240" s="12" t="s">
        <v>251</v>
      </c>
      <c r="B240" s="12" t="s">
        <v>517</v>
      </c>
      <c r="C240" s="13">
        <v>9000</v>
      </c>
      <c r="D240" s="14" t="s">
        <v>3</v>
      </c>
      <c r="E240" s="14">
        <v>6.9160000000000004</v>
      </c>
      <c r="F240" s="14" t="s">
        <v>559</v>
      </c>
      <c r="G240" s="14" t="s">
        <v>564</v>
      </c>
      <c r="H240" s="14" t="s">
        <v>567</v>
      </c>
      <c r="I240" s="14" t="s">
        <v>311</v>
      </c>
      <c r="J240" s="14" t="s">
        <v>311</v>
      </c>
      <c r="K240" s="14">
        <v>11</v>
      </c>
      <c r="L240" s="14">
        <v>11.118</v>
      </c>
      <c r="M240" s="14">
        <v>60</v>
      </c>
      <c r="N240" s="14">
        <v>12.1</v>
      </c>
      <c r="O240" s="7">
        <v>0</v>
      </c>
      <c r="P240" s="8">
        <f t="shared" si="6"/>
        <v>0</v>
      </c>
      <c r="Q240" s="9">
        <f>IF(F240=[1]sheet1!$C$23,[1]sheet1!$D$25,[1]sheet1!$D$26)</f>
        <v>7.752980000000001E-2</v>
      </c>
      <c r="R240" s="10">
        <f t="shared" si="7"/>
        <v>0</v>
      </c>
    </row>
    <row r="241" spans="1:18" s="5" customFormat="1" x14ac:dyDescent="0.35">
      <c r="A241" s="12" t="s">
        <v>252</v>
      </c>
      <c r="B241" s="12" t="s">
        <v>518</v>
      </c>
      <c r="C241" s="13">
        <v>295</v>
      </c>
      <c r="D241" s="14" t="s">
        <v>3</v>
      </c>
      <c r="E241" s="14">
        <v>1.601</v>
      </c>
      <c r="F241" s="14" t="s">
        <v>559</v>
      </c>
      <c r="G241" s="14" t="s">
        <v>564</v>
      </c>
      <c r="H241" s="14" t="s">
        <v>571</v>
      </c>
      <c r="I241" s="14" t="s">
        <v>311</v>
      </c>
      <c r="J241" s="14" t="s">
        <v>311</v>
      </c>
      <c r="K241" s="14">
        <v>11</v>
      </c>
      <c r="L241" s="14">
        <v>11.11</v>
      </c>
      <c r="M241" s="14">
        <v>60</v>
      </c>
      <c r="N241" s="14">
        <v>12.1</v>
      </c>
      <c r="O241" s="7">
        <v>0</v>
      </c>
      <c r="P241" s="8">
        <f t="shared" si="6"/>
        <v>0</v>
      </c>
      <c r="Q241" s="9">
        <f>IF(F241=[1]sheet1!$C$23,[1]sheet1!$D$25,[1]sheet1!$D$26)</f>
        <v>7.752980000000001E-2</v>
      </c>
      <c r="R241" s="10">
        <f t="shared" si="7"/>
        <v>0</v>
      </c>
    </row>
    <row r="242" spans="1:18" s="5" customFormat="1" x14ac:dyDescent="0.35">
      <c r="A242" s="12" t="s">
        <v>253</v>
      </c>
      <c r="B242" s="12" t="s">
        <v>519</v>
      </c>
      <c r="C242" s="13">
        <v>6000</v>
      </c>
      <c r="D242" s="14" t="s">
        <v>3</v>
      </c>
      <c r="E242" s="14">
        <v>5.7</v>
      </c>
      <c r="F242" s="14" t="s">
        <v>559</v>
      </c>
      <c r="G242" s="14" t="s">
        <v>564</v>
      </c>
      <c r="H242" s="14" t="s">
        <v>567</v>
      </c>
      <c r="I242" s="14" t="s">
        <v>311</v>
      </c>
      <c r="J242" s="14" t="s">
        <v>311</v>
      </c>
      <c r="K242" s="14">
        <v>11</v>
      </c>
      <c r="L242" s="14">
        <v>10.989000000000001</v>
      </c>
      <c r="M242" s="14">
        <v>60</v>
      </c>
      <c r="N242" s="14">
        <v>12.1</v>
      </c>
      <c r="O242" s="7">
        <v>0</v>
      </c>
      <c r="P242" s="8">
        <f t="shared" si="6"/>
        <v>0</v>
      </c>
      <c r="Q242" s="9">
        <f>IF(F242=[1]sheet1!$C$23,[1]sheet1!$D$25,[1]sheet1!$D$26)</f>
        <v>7.752980000000001E-2</v>
      </c>
      <c r="R242" s="10">
        <f t="shared" si="7"/>
        <v>0</v>
      </c>
    </row>
    <row r="243" spans="1:18" s="5" customFormat="1" x14ac:dyDescent="0.35">
      <c r="A243" s="12" t="s">
        <v>254</v>
      </c>
      <c r="B243" s="12" t="s">
        <v>520</v>
      </c>
      <c r="C243" s="13">
        <v>12000</v>
      </c>
      <c r="D243" s="14" t="s">
        <v>3</v>
      </c>
      <c r="E243" s="14">
        <v>2.5840000000000001</v>
      </c>
      <c r="F243" s="14" t="s">
        <v>559</v>
      </c>
      <c r="G243" s="14" t="s">
        <v>564</v>
      </c>
      <c r="H243" s="14" t="s">
        <v>569</v>
      </c>
      <c r="I243" s="14" t="s">
        <v>311</v>
      </c>
      <c r="J243" s="14" t="s">
        <v>311</v>
      </c>
      <c r="K243" s="14">
        <v>11</v>
      </c>
      <c r="L243" s="14">
        <v>11.118</v>
      </c>
      <c r="M243" s="14">
        <v>60</v>
      </c>
      <c r="N243" s="14">
        <v>12.1</v>
      </c>
      <c r="O243" s="7">
        <v>0</v>
      </c>
      <c r="P243" s="8">
        <f t="shared" si="6"/>
        <v>0</v>
      </c>
      <c r="Q243" s="9">
        <f>IF(F243=[1]sheet1!$C$23,[1]sheet1!$D$25,[1]sheet1!$D$26)</f>
        <v>7.752980000000001E-2</v>
      </c>
      <c r="R243" s="10">
        <f t="shared" si="7"/>
        <v>0</v>
      </c>
    </row>
    <row r="244" spans="1:18" s="5" customFormat="1" x14ac:dyDescent="0.35">
      <c r="A244" s="12" t="s">
        <v>255</v>
      </c>
      <c r="B244" s="12" t="s">
        <v>521</v>
      </c>
      <c r="C244" s="13">
        <v>5000</v>
      </c>
      <c r="D244" s="14" t="s">
        <v>3</v>
      </c>
      <c r="E244" s="14">
        <v>12.935</v>
      </c>
      <c r="F244" s="14" t="s">
        <v>558</v>
      </c>
      <c r="G244" s="14" t="s">
        <v>564</v>
      </c>
      <c r="H244" s="14" t="s">
        <v>569</v>
      </c>
      <c r="I244" s="14" t="s">
        <v>311</v>
      </c>
      <c r="J244" s="14" t="s">
        <v>311</v>
      </c>
      <c r="K244" s="14">
        <v>11</v>
      </c>
      <c r="L244" s="14">
        <v>11.118</v>
      </c>
      <c r="M244" s="14">
        <v>60</v>
      </c>
      <c r="N244" s="14">
        <v>12.1</v>
      </c>
      <c r="O244" s="7">
        <v>0</v>
      </c>
      <c r="P244" s="8">
        <f t="shared" si="6"/>
        <v>0</v>
      </c>
      <c r="Q244" s="9">
        <f>IF(F244=[1]sheet1!$C$23,[1]sheet1!$D$25,[1]sheet1!$D$26)</f>
        <v>7.752980000000001E-2</v>
      </c>
      <c r="R244" s="10">
        <f t="shared" si="7"/>
        <v>0</v>
      </c>
    </row>
    <row r="245" spans="1:18" s="5" customFormat="1" x14ac:dyDescent="0.35">
      <c r="A245" s="12" t="s">
        <v>256</v>
      </c>
      <c r="B245" s="12" t="s">
        <v>522</v>
      </c>
      <c r="C245" s="13">
        <v>360000</v>
      </c>
      <c r="D245" s="14" t="s">
        <v>3</v>
      </c>
      <c r="E245" s="14">
        <v>8.7720000000000002</v>
      </c>
      <c r="F245" s="14" t="s">
        <v>560</v>
      </c>
      <c r="G245" s="14" t="s">
        <v>564</v>
      </c>
      <c r="H245" s="14" t="s">
        <v>567</v>
      </c>
      <c r="I245" s="14" t="s">
        <v>311</v>
      </c>
      <c r="J245" s="14" t="s">
        <v>311</v>
      </c>
      <c r="K245" s="14">
        <v>11</v>
      </c>
      <c r="L245" s="14">
        <v>11.118</v>
      </c>
      <c r="M245" s="14">
        <v>60</v>
      </c>
      <c r="N245" s="14">
        <v>35</v>
      </c>
      <c r="O245" s="7">
        <v>0</v>
      </c>
      <c r="P245" s="8">
        <f t="shared" si="6"/>
        <v>0</v>
      </c>
      <c r="Q245" s="9">
        <f>IF(F245=[1]sheet1!$C$23,[1]sheet1!$D$25,[1]sheet1!$D$26)</f>
        <v>7.752980000000001E-2</v>
      </c>
      <c r="R245" s="10">
        <f t="shared" si="7"/>
        <v>0</v>
      </c>
    </row>
    <row r="246" spans="1:18" s="5" customFormat="1" x14ac:dyDescent="0.35">
      <c r="A246" s="12" t="s">
        <v>257</v>
      </c>
      <c r="B246" s="12" t="s">
        <v>523</v>
      </c>
      <c r="C246" s="13">
        <v>9000</v>
      </c>
      <c r="D246" s="14" t="s">
        <v>3</v>
      </c>
      <c r="E246" s="14">
        <v>3.2879999999999998</v>
      </c>
      <c r="F246" s="14" t="s">
        <v>559</v>
      </c>
      <c r="G246" s="14" t="s">
        <v>564</v>
      </c>
      <c r="H246" s="14" t="s">
        <v>567</v>
      </c>
      <c r="I246" s="14" t="s">
        <v>311</v>
      </c>
      <c r="J246" s="14" t="s">
        <v>311</v>
      </c>
      <c r="K246" s="14">
        <v>11</v>
      </c>
      <c r="L246" s="14">
        <v>11.118</v>
      </c>
      <c r="M246" s="14">
        <v>60</v>
      </c>
      <c r="N246" s="14">
        <v>12.1</v>
      </c>
      <c r="O246" s="7">
        <v>0</v>
      </c>
      <c r="P246" s="8">
        <f t="shared" si="6"/>
        <v>0</v>
      </c>
      <c r="Q246" s="9">
        <f>IF(F246=[1]sheet1!$C$23,[1]sheet1!$D$25,[1]sheet1!$D$26)</f>
        <v>7.752980000000001E-2</v>
      </c>
      <c r="R246" s="10">
        <f t="shared" si="7"/>
        <v>0</v>
      </c>
    </row>
    <row r="247" spans="1:18" s="5" customFormat="1" x14ac:dyDescent="0.35">
      <c r="A247" s="15" t="s">
        <v>258</v>
      </c>
      <c r="B247" s="15" t="s">
        <v>524</v>
      </c>
      <c r="C247" s="16">
        <v>1140</v>
      </c>
      <c r="D247" s="17" t="s">
        <v>556</v>
      </c>
      <c r="E247" s="17">
        <v>5.319</v>
      </c>
      <c r="F247" s="17" t="s">
        <v>559</v>
      </c>
      <c r="G247" s="17" t="s">
        <v>564</v>
      </c>
      <c r="H247" s="17" t="s">
        <v>567</v>
      </c>
      <c r="I247" s="17" t="s">
        <v>311</v>
      </c>
      <c r="J247" s="17" t="s">
        <v>311</v>
      </c>
      <c r="K247" s="17">
        <v>11</v>
      </c>
      <c r="L247" s="17">
        <v>0</v>
      </c>
      <c r="M247" s="17">
        <v>12</v>
      </c>
      <c r="N247" s="17">
        <v>6.1</v>
      </c>
      <c r="O247" s="18">
        <v>0</v>
      </c>
      <c r="P247" s="19">
        <f t="shared" si="6"/>
        <v>0</v>
      </c>
      <c r="Q247" s="20">
        <f>IF(F247=[1]sheet1!$C$23,[1]sheet1!$D$25,[1]sheet1!$D$26)</f>
        <v>7.752980000000001E-2</v>
      </c>
      <c r="R247" s="21">
        <f t="shared" si="7"/>
        <v>0</v>
      </c>
    </row>
    <row r="248" spans="1:18" s="5" customFormat="1" x14ac:dyDescent="0.35">
      <c r="A248" s="12" t="s">
        <v>259</v>
      </c>
      <c r="B248" s="12" t="s">
        <v>525</v>
      </c>
      <c r="C248" s="13">
        <v>6480</v>
      </c>
      <c r="D248" s="14" t="s">
        <v>3</v>
      </c>
      <c r="E248" s="14">
        <v>7.0419999999999998</v>
      </c>
      <c r="F248" s="14" t="s">
        <v>559</v>
      </c>
      <c r="G248" s="14" t="s">
        <v>564</v>
      </c>
      <c r="H248" s="14" t="s">
        <v>569</v>
      </c>
      <c r="I248" s="14" t="s">
        <v>311</v>
      </c>
      <c r="J248" s="14" t="s">
        <v>311</v>
      </c>
      <c r="K248" s="14">
        <v>10</v>
      </c>
      <c r="L248" s="14">
        <v>11.105</v>
      </c>
      <c r="M248" s="14">
        <v>24</v>
      </c>
      <c r="N248" s="14">
        <v>5</v>
      </c>
      <c r="O248" s="7">
        <v>0</v>
      </c>
      <c r="P248" s="8">
        <f t="shared" si="6"/>
        <v>0</v>
      </c>
      <c r="Q248" s="9">
        <f>IF(F248=[1]sheet1!$C$23,[1]sheet1!$D$25,[1]sheet1!$D$26)</f>
        <v>7.752980000000001E-2</v>
      </c>
      <c r="R248" s="10">
        <f t="shared" si="7"/>
        <v>0</v>
      </c>
    </row>
    <row r="249" spans="1:18" s="5" customFormat="1" x14ac:dyDescent="0.35">
      <c r="A249" s="12" t="s">
        <v>260</v>
      </c>
      <c r="B249" s="12" t="s">
        <v>526</v>
      </c>
      <c r="C249" s="13">
        <v>23760</v>
      </c>
      <c r="D249" s="14" t="s">
        <v>3</v>
      </c>
      <c r="E249" s="14">
        <v>5.274</v>
      </c>
      <c r="F249" s="14" t="s">
        <v>559</v>
      </c>
      <c r="G249" s="14" t="s">
        <v>564</v>
      </c>
      <c r="H249" s="14" t="s">
        <v>569</v>
      </c>
      <c r="I249" s="14" t="s">
        <v>311</v>
      </c>
      <c r="J249" s="14" t="s">
        <v>311</v>
      </c>
      <c r="K249" s="14">
        <v>11</v>
      </c>
      <c r="L249" s="14">
        <v>11.105</v>
      </c>
      <c r="M249" s="14">
        <v>24</v>
      </c>
      <c r="N249" s="14">
        <v>6.1</v>
      </c>
      <c r="O249" s="7">
        <v>0</v>
      </c>
      <c r="P249" s="8">
        <f t="shared" si="6"/>
        <v>0</v>
      </c>
      <c r="Q249" s="9">
        <f>IF(F249=[1]sheet1!$C$23,[1]sheet1!$D$25,[1]sheet1!$D$26)</f>
        <v>7.752980000000001E-2</v>
      </c>
      <c r="R249" s="10">
        <f t="shared" si="7"/>
        <v>0</v>
      </c>
    </row>
    <row r="250" spans="1:18" s="5" customFormat="1" x14ac:dyDescent="0.35">
      <c r="A250" s="12" t="s">
        <v>261</v>
      </c>
      <c r="B250" s="12" t="s">
        <v>527</v>
      </c>
      <c r="C250" s="13">
        <v>6000</v>
      </c>
      <c r="D250" s="14" t="s">
        <v>3</v>
      </c>
      <c r="E250" s="14">
        <v>5.4619999999999997</v>
      </c>
      <c r="F250" s="14" t="s">
        <v>559</v>
      </c>
      <c r="G250" s="14" t="s">
        <v>564</v>
      </c>
      <c r="H250" s="14" t="s">
        <v>569</v>
      </c>
      <c r="I250" s="14" t="s">
        <v>311</v>
      </c>
      <c r="J250" s="14" t="s">
        <v>311</v>
      </c>
      <c r="K250" s="14">
        <v>11</v>
      </c>
      <c r="L250" s="14">
        <v>11.105</v>
      </c>
      <c r="M250" s="14">
        <v>24</v>
      </c>
      <c r="N250" s="14">
        <v>6.1</v>
      </c>
      <c r="O250" s="7">
        <v>0</v>
      </c>
      <c r="P250" s="8">
        <f t="shared" si="6"/>
        <v>0</v>
      </c>
      <c r="Q250" s="9">
        <f>IF(F250=[1]sheet1!$C$23,[1]sheet1!$D$25,[1]sheet1!$D$26)</f>
        <v>7.752980000000001E-2</v>
      </c>
      <c r="R250" s="10">
        <f t="shared" si="7"/>
        <v>0</v>
      </c>
    </row>
    <row r="251" spans="1:18" s="5" customFormat="1" x14ac:dyDescent="0.35">
      <c r="A251" s="12" t="s">
        <v>262</v>
      </c>
      <c r="B251" s="12" t="s">
        <v>528</v>
      </c>
      <c r="C251" s="13">
        <v>11000</v>
      </c>
      <c r="D251" s="14" t="s">
        <v>3</v>
      </c>
      <c r="E251" s="14">
        <v>2.1999999999999999E-2</v>
      </c>
      <c r="F251" s="14" t="s">
        <v>559</v>
      </c>
      <c r="G251" s="14" t="s">
        <v>562</v>
      </c>
      <c r="H251" s="14" t="s">
        <v>567</v>
      </c>
      <c r="I251" s="14" t="s">
        <v>311</v>
      </c>
      <c r="J251" s="14" t="s">
        <v>311</v>
      </c>
      <c r="K251" s="14">
        <v>11</v>
      </c>
      <c r="L251" s="14">
        <v>11.11</v>
      </c>
      <c r="M251" s="14">
        <v>75</v>
      </c>
      <c r="N251" s="14">
        <v>12.1</v>
      </c>
      <c r="O251" s="7">
        <v>0</v>
      </c>
      <c r="P251" s="8">
        <f t="shared" si="6"/>
        <v>0</v>
      </c>
      <c r="Q251" s="9">
        <f>IF(F251=[1]sheet1!$C$23,[1]sheet1!$D$25,[1]sheet1!$D$26)</f>
        <v>7.752980000000001E-2</v>
      </c>
      <c r="R251" s="10">
        <f t="shared" si="7"/>
        <v>0</v>
      </c>
    </row>
    <row r="252" spans="1:18" s="5" customFormat="1" x14ac:dyDescent="0.35">
      <c r="A252" s="12" t="s">
        <v>263</v>
      </c>
      <c r="B252" s="12" t="s">
        <v>529</v>
      </c>
      <c r="C252" s="13">
        <v>52800</v>
      </c>
      <c r="D252" s="14" t="s">
        <v>3</v>
      </c>
      <c r="E252" s="14">
        <v>3.24</v>
      </c>
      <c r="F252" s="14" t="s">
        <v>559</v>
      </c>
      <c r="G252" s="14" t="s">
        <v>564</v>
      </c>
      <c r="H252" s="14" t="s">
        <v>571</v>
      </c>
      <c r="I252" s="14" t="s">
        <v>311</v>
      </c>
      <c r="J252" s="14" t="s">
        <v>311</v>
      </c>
      <c r="K252" s="14">
        <v>11</v>
      </c>
      <c r="L252" s="14">
        <v>11.11</v>
      </c>
      <c r="M252" s="14">
        <v>75</v>
      </c>
      <c r="N252" s="14">
        <v>12.1</v>
      </c>
      <c r="O252" s="7">
        <v>0</v>
      </c>
      <c r="P252" s="8">
        <f t="shared" si="6"/>
        <v>0</v>
      </c>
      <c r="Q252" s="9">
        <f>IF(F252=[1]sheet1!$C$23,[1]sheet1!$D$25,[1]sheet1!$D$26)</f>
        <v>7.752980000000001E-2</v>
      </c>
      <c r="R252" s="10">
        <f t="shared" si="7"/>
        <v>0</v>
      </c>
    </row>
    <row r="253" spans="1:18" s="5" customFormat="1" x14ac:dyDescent="0.35">
      <c r="A253" s="12" t="s">
        <v>264</v>
      </c>
      <c r="B253" s="12" t="s">
        <v>530</v>
      </c>
      <c r="C253" s="13">
        <v>400</v>
      </c>
      <c r="D253" s="14" t="s">
        <v>3</v>
      </c>
      <c r="E253" s="14">
        <v>9.2010000000000005</v>
      </c>
      <c r="F253" s="14" t="s">
        <v>559</v>
      </c>
      <c r="G253" s="14" t="s">
        <v>564</v>
      </c>
      <c r="H253" s="14" t="s">
        <v>567</v>
      </c>
      <c r="I253" s="14" t="s">
        <v>311</v>
      </c>
      <c r="J253" s="14" t="s">
        <v>311</v>
      </c>
      <c r="K253" s="14">
        <v>11</v>
      </c>
      <c r="L253" s="14">
        <v>11.115</v>
      </c>
      <c r="M253" s="14">
        <v>60</v>
      </c>
      <c r="N253" s="14">
        <v>12.1</v>
      </c>
      <c r="O253" s="7">
        <v>0</v>
      </c>
      <c r="P253" s="8">
        <f t="shared" si="6"/>
        <v>0</v>
      </c>
      <c r="Q253" s="9">
        <f>IF(F253=[1]sheet1!$C$23,[1]sheet1!$D$25,[1]sheet1!$D$26)</f>
        <v>7.752980000000001E-2</v>
      </c>
      <c r="R253" s="10">
        <f t="shared" si="7"/>
        <v>0</v>
      </c>
    </row>
    <row r="254" spans="1:18" s="5" customFormat="1" x14ac:dyDescent="0.35">
      <c r="A254" s="12" t="s">
        <v>265</v>
      </c>
      <c r="B254" s="12" t="s">
        <v>531</v>
      </c>
      <c r="C254" s="13">
        <v>1800</v>
      </c>
      <c r="D254" s="14" t="s">
        <v>3</v>
      </c>
      <c r="E254" s="14">
        <v>7.1909999999999998</v>
      </c>
      <c r="F254" s="14" t="s">
        <v>558</v>
      </c>
      <c r="G254" s="14" t="s">
        <v>564</v>
      </c>
      <c r="H254" s="14" t="s">
        <v>567</v>
      </c>
      <c r="I254" s="14" t="s">
        <v>311</v>
      </c>
      <c r="J254" s="14" t="s">
        <v>311</v>
      </c>
      <c r="K254" s="14">
        <v>11</v>
      </c>
      <c r="L254" s="14">
        <v>11.1</v>
      </c>
      <c r="M254" s="14">
        <v>24</v>
      </c>
      <c r="N254" s="14">
        <v>6.1</v>
      </c>
      <c r="O254" s="7">
        <v>0</v>
      </c>
      <c r="P254" s="8">
        <f t="shared" si="6"/>
        <v>0</v>
      </c>
      <c r="Q254" s="9">
        <f>IF(F254=[1]sheet1!$C$23,[1]sheet1!$D$25,[1]sheet1!$D$26)</f>
        <v>7.752980000000001E-2</v>
      </c>
      <c r="R254" s="10">
        <f t="shared" si="7"/>
        <v>0</v>
      </c>
    </row>
    <row r="255" spans="1:18" s="5" customFormat="1" x14ac:dyDescent="0.35">
      <c r="A255" s="12" t="s">
        <v>266</v>
      </c>
      <c r="B255" s="12" t="s">
        <v>532</v>
      </c>
      <c r="C255" s="13">
        <v>4000</v>
      </c>
      <c r="D255" s="14" t="s">
        <v>3</v>
      </c>
      <c r="E255" s="14">
        <v>1.006</v>
      </c>
      <c r="F255" s="14" t="s">
        <v>558</v>
      </c>
      <c r="G255" s="14" t="s">
        <v>564</v>
      </c>
      <c r="H255" s="14" t="s">
        <v>571</v>
      </c>
      <c r="I255" s="14" t="s">
        <v>311</v>
      </c>
      <c r="J255" s="14" t="s">
        <v>311</v>
      </c>
      <c r="K255" s="14">
        <v>11</v>
      </c>
      <c r="L255" s="14">
        <v>11.11</v>
      </c>
      <c r="M255" s="14">
        <v>75</v>
      </c>
      <c r="N255" s="14">
        <v>12.1</v>
      </c>
      <c r="O255" s="7">
        <v>0</v>
      </c>
      <c r="P255" s="8">
        <f t="shared" si="6"/>
        <v>0</v>
      </c>
      <c r="Q255" s="9">
        <f>IF(F255=[1]sheet1!$C$23,[1]sheet1!$D$25,[1]sheet1!$D$26)</f>
        <v>7.752980000000001E-2</v>
      </c>
      <c r="R255" s="10">
        <f t="shared" si="7"/>
        <v>0</v>
      </c>
    </row>
    <row r="256" spans="1:18" s="5" customFormat="1" x14ac:dyDescent="0.35">
      <c r="A256" s="12" t="s">
        <v>267</v>
      </c>
      <c r="B256" s="12" t="s">
        <v>533</v>
      </c>
      <c r="C256" s="13">
        <v>6000</v>
      </c>
      <c r="D256" s="14" t="s">
        <v>3</v>
      </c>
      <c r="E256" s="14">
        <v>0.159</v>
      </c>
      <c r="F256" s="14" t="s">
        <v>558</v>
      </c>
      <c r="G256" s="14" t="s">
        <v>564</v>
      </c>
      <c r="H256" s="14" t="s">
        <v>567</v>
      </c>
      <c r="I256" s="14"/>
      <c r="J256" s="14" t="s">
        <v>311</v>
      </c>
      <c r="K256" s="14">
        <v>10</v>
      </c>
      <c r="L256" s="14">
        <v>11.138999999999999</v>
      </c>
      <c r="M256" s="14">
        <v>70</v>
      </c>
      <c r="N256" s="14">
        <v>12.1</v>
      </c>
      <c r="O256" s="7">
        <v>0</v>
      </c>
      <c r="P256" s="8">
        <f t="shared" ref="P256:P261" si="8">ROUND((IF(E256&lt;15,(4.06335*O256)/365*92,(4.264574*O256)/365*92)+IF(E256&lt;15,(4.277733*O256)/365*273,(4.48466*O256)/365*273)),2)</f>
        <v>0</v>
      </c>
      <c r="Q256" s="9">
        <f>IF(F256=[1]sheet1!$C$23,[1]sheet1!$D$25,[1]sheet1!$D$26)</f>
        <v>7.752980000000001E-2</v>
      </c>
      <c r="R256" s="10">
        <f t="shared" ref="R256:R261" si="9">Q256*O256*30</f>
        <v>0</v>
      </c>
    </row>
    <row r="257" spans="1:18" s="5" customFormat="1" x14ac:dyDescent="0.35">
      <c r="A257" s="12" t="s">
        <v>268</v>
      </c>
      <c r="B257" s="12" t="s">
        <v>534</v>
      </c>
      <c r="C257" s="13">
        <v>10000</v>
      </c>
      <c r="D257" s="14" t="s">
        <v>3</v>
      </c>
      <c r="E257" s="14">
        <v>0.5</v>
      </c>
      <c r="F257" s="14" t="s">
        <v>558</v>
      </c>
      <c r="G257" s="14" t="s">
        <v>564</v>
      </c>
      <c r="H257" s="14" t="s">
        <v>569</v>
      </c>
      <c r="I257" s="14"/>
      <c r="J257" s="14" t="s">
        <v>311</v>
      </c>
      <c r="K257" s="14">
        <v>11</v>
      </c>
      <c r="L257" s="14">
        <v>11.105</v>
      </c>
      <c r="M257" s="14">
        <v>75</v>
      </c>
      <c r="N257" s="14">
        <v>12.1</v>
      </c>
      <c r="O257" s="7">
        <v>0</v>
      </c>
      <c r="P257" s="8">
        <f t="shared" si="8"/>
        <v>0</v>
      </c>
      <c r="Q257" s="9">
        <f>IF(F257=[1]sheet1!$C$23,[1]sheet1!$D$25,[1]sheet1!$D$26)</f>
        <v>7.752980000000001E-2</v>
      </c>
      <c r="R257" s="10">
        <f t="shared" si="9"/>
        <v>0</v>
      </c>
    </row>
    <row r="258" spans="1:18" s="5" customFormat="1" x14ac:dyDescent="0.35">
      <c r="A258" s="12" t="s">
        <v>269</v>
      </c>
      <c r="B258" s="12" t="s">
        <v>535</v>
      </c>
      <c r="C258" s="13">
        <v>73400</v>
      </c>
      <c r="D258" s="14" t="s">
        <v>3</v>
      </c>
      <c r="E258" s="14">
        <v>2.6139999999999999</v>
      </c>
      <c r="F258" s="14" t="s">
        <v>557</v>
      </c>
      <c r="G258" s="14" t="s">
        <v>564</v>
      </c>
      <c r="H258" s="14" t="s">
        <v>567</v>
      </c>
      <c r="I258" s="14" t="s">
        <v>576</v>
      </c>
      <c r="J258" s="14" t="s">
        <v>591</v>
      </c>
      <c r="K258" s="14">
        <v>11</v>
      </c>
      <c r="L258" s="14">
        <v>11.11</v>
      </c>
      <c r="M258" s="14">
        <v>60</v>
      </c>
      <c r="N258" s="14">
        <v>12.1</v>
      </c>
      <c r="O258" s="7">
        <v>0</v>
      </c>
      <c r="P258" s="8">
        <f t="shared" si="8"/>
        <v>0</v>
      </c>
      <c r="Q258" s="9">
        <f>IF(F258=[1]sheet1!$C$23,[1]sheet1!$D$25,[1]sheet1!$D$26)</f>
        <v>5.1336800000000009E-2</v>
      </c>
      <c r="R258" s="10">
        <f t="shared" si="9"/>
        <v>0</v>
      </c>
    </row>
    <row r="259" spans="1:18" s="5" customFormat="1" x14ac:dyDescent="0.35">
      <c r="A259" s="12" t="s">
        <v>270</v>
      </c>
      <c r="B259" s="12" t="s">
        <v>536</v>
      </c>
      <c r="C259" s="13">
        <v>17500</v>
      </c>
      <c r="D259" s="14" t="s">
        <v>3</v>
      </c>
      <c r="E259" s="14">
        <v>2.4540000000000002</v>
      </c>
      <c r="F259" s="14" t="s">
        <v>559</v>
      </c>
      <c r="G259" s="14" t="s">
        <v>564</v>
      </c>
      <c r="H259" s="14" t="s">
        <v>569</v>
      </c>
      <c r="I259" s="14"/>
      <c r="J259" s="14" t="s">
        <v>311</v>
      </c>
      <c r="K259" s="14">
        <v>11</v>
      </c>
      <c r="L259" s="14">
        <v>11.119</v>
      </c>
      <c r="M259" s="14">
        <v>60</v>
      </c>
      <c r="N259" s="14">
        <v>12.1</v>
      </c>
      <c r="O259" s="7">
        <v>0</v>
      </c>
      <c r="P259" s="8">
        <f t="shared" si="8"/>
        <v>0</v>
      </c>
      <c r="Q259" s="9">
        <f>IF(F259=[1]sheet1!$C$23,[1]sheet1!$D$25,[1]sheet1!$D$26)</f>
        <v>7.752980000000001E-2</v>
      </c>
      <c r="R259" s="10">
        <f t="shared" si="9"/>
        <v>0</v>
      </c>
    </row>
    <row r="260" spans="1:18" s="5" customFormat="1" x14ac:dyDescent="0.35">
      <c r="A260" s="12" t="s">
        <v>271</v>
      </c>
      <c r="B260" s="12" t="s">
        <v>537</v>
      </c>
      <c r="C260" s="13">
        <v>6000</v>
      </c>
      <c r="D260" s="14" t="s">
        <v>3</v>
      </c>
      <c r="E260" s="14">
        <v>5.3410000000000002</v>
      </c>
      <c r="F260" s="14" t="s">
        <v>559</v>
      </c>
      <c r="G260" s="14" t="s">
        <v>564</v>
      </c>
      <c r="H260" s="14" t="s">
        <v>571</v>
      </c>
      <c r="I260" s="14"/>
      <c r="J260" s="14" t="s">
        <v>311</v>
      </c>
      <c r="K260" s="14">
        <v>11</v>
      </c>
      <c r="L260" s="14">
        <v>11.101000000000001</v>
      </c>
      <c r="M260" s="14">
        <v>60</v>
      </c>
      <c r="N260" s="14">
        <v>6.1</v>
      </c>
      <c r="O260" s="7">
        <v>0</v>
      </c>
      <c r="P260" s="8">
        <f t="shared" si="8"/>
        <v>0</v>
      </c>
      <c r="Q260" s="9">
        <f>IF(F260=[1]sheet1!$C$23,[1]sheet1!$D$25,[1]sheet1!$D$26)</f>
        <v>7.752980000000001E-2</v>
      </c>
      <c r="R260" s="10">
        <f t="shared" si="9"/>
        <v>0</v>
      </c>
    </row>
    <row r="261" spans="1:18" x14ac:dyDescent="0.5">
      <c r="A261" s="12" t="s">
        <v>272</v>
      </c>
      <c r="B261" s="12" t="s">
        <v>538</v>
      </c>
      <c r="C261" s="13">
        <v>1600</v>
      </c>
      <c r="D261" s="14" t="s">
        <v>3</v>
      </c>
      <c r="E261" s="14">
        <v>2.4319999999999999</v>
      </c>
      <c r="F261" s="14" t="s">
        <v>559</v>
      </c>
      <c r="G261" s="14" t="s">
        <v>562</v>
      </c>
      <c r="H261" s="14" t="s">
        <v>567</v>
      </c>
      <c r="I261" s="14"/>
      <c r="J261" s="14" t="s">
        <v>311</v>
      </c>
      <c r="K261" s="14">
        <v>11</v>
      </c>
      <c r="L261" s="14">
        <v>11.138999999999999</v>
      </c>
      <c r="M261" s="14">
        <v>60</v>
      </c>
      <c r="N261" s="14">
        <v>12.1</v>
      </c>
      <c r="O261" s="7">
        <v>0</v>
      </c>
      <c r="P261" s="8">
        <f t="shared" si="8"/>
        <v>0</v>
      </c>
      <c r="Q261" s="9">
        <f>IF(F261=[1]sheet1!$C$23,[1]sheet1!$D$25,[1]sheet1!$D$26)</f>
        <v>7.752980000000001E-2</v>
      </c>
      <c r="R261" s="10">
        <f t="shared" si="9"/>
        <v>0</v>
      </c>
    </row>
    <row r="262" spans="1:18" x14ac:dyDescent="0.5">
      <c r="A262" s="12" t="s">
        <v>273</v>
      </c>
      <c r="B262" s="12" t="s">
        <v>539</v>
      </c>
      <c r="C262" s="13">
        <v>10224</v>
      </c>
      <c r="D262" s="14" t="s">
        <v>3</v>
      </c>
      <c r="E262" s="14">
        <v>1.214</v>
      </c>
      <c r="F262" s="14" t="s">
        <v>557</v>
      </c>
      <c r="G262" s="14" t="s">
        <v>562</v>
      </c>
      <c r="H262" s="14" t="s">
        <v>567</v>
      </c>
      <c r="I262" s="14" t="s">
        <v>574</v>
      </c>
      <c r="J262" s="14" t="s">
        <v>587</v>
      </c>
      <c r="K262" s="14">
        <v>11</v>
      </c>
      <c r="L262" s="14">
        <v>11.117000000000001</v>
      </c>
      <c r="M262" s="14">
        <v>60</v>
      </c>
      <c r="N262" s="14">
        <v>12.1</v>
      </c>
      <c r="O262" s="7">
        <v>0</v>
      </c>
      <c r="P262" s="8">
        <f>ROUND((IF(E262&lt;15,(4.06335*O262)/365*92,(4.264574*O262)/365*92)+IF(E262&lt;15,(4.277733*O262)/365*273,(4.48466*O262)/365*273)),2)</f>
        <v>0</v>
      </c>
      <c r="Q262" s="9">
        <f>IF(F262=[1]sheet1!$C$23,[1]sheet1!$D$25,[1]sheet1!$D$26)</f>
        <v>5.1336800000000009E-2</v>
      </c>
      <c r="R262" s="10">
        <f t="shared" ref="R262:R277" si="10">Q262*O262*30</f>
        <v>0</v>
      </c>
    </row>
    <row r="263" spans="1:18" x14ac:dyDescent="0.5">
      <c r="A263" s="12" t="s">
        <v>274</v>
      </c>
      <c r="B263" s="12" t="s">
        <v>540</v>
      </c>
      <c r="C263" s="13">
        <v>58152</v>
      </c>
      <c r="D263" s="14" t="s">
        <v>3</v>
      </c>
      <c r="E263" s="14">
        <v>11.33</v>
      </c>
      <c r="F263" s="14" t="s">
        <v>557</v>
      </c>
      <c r="G263" s="14" t="s">
        <v>564</v>
      </c>
      <c r="H263" s="14" t="s">
        <v>569</v>
      </c>
      <c r="I263" s="14" t="s">
        <v>572</v>
      </c>
      <c r="J263" s="14" t="s">
        <v>586</v>
      </c>
      <c r="K263" s="14">
        <v>11</v>
      </c>
      <c r="L263" s="14">
        <v>11.118</v>
      </c>
      <c r="M263" s="14">
        <v>60</v>
      </c>
      <c r="N263" s="14">
        <v>12.1</v>
      </c>
      <c r="O263" s="7">
        <v>0</v>
      </c>
      <c r="P263" s="8">
        <f t="shared" ref="P263:P277" si="11">ROUND((IF(E263&lt;15,(4.06335*O263)/365*92,(4.264574*O263)/365*92)+IF(E263&lt;15,(4.277733*O263)/365*273,(4.48466*O263)/365*273)),2)</f>
        <v>0</v>
      </c>
      <c r="Q263" s="9">
        <f>IF(F263=[1]sheet1!$C$23,[1]sheet1!$D$25,[1]sheet1!$D$26)</f>
        <v>5.1336800000000009E-2</v>
      </c>
      <c r="R263" s="10">
        <f t="shared" si="10"/>
        <v>0</v>
      </c>
    </row>
    <row r="264" spans="1:18" x14ac:dyDescent="0.5">
      <c r="A264" s="12" t="s">
        <v>275</v>
      </c>
      <c r="B264" s="12" t="s">
        <v>541</v>
      </c>
      <c r="C264" s="13">
        <v>141488</v>
      </c>
      <c r="D264" s="14" t="s">
        <v>3</v>
      </c>
      <c r="E264" s="14">
        <v>15.1</v>
      </c>
      <c r="F264" s="14" t="s">
        <v>557</v>
      </c>
      <c r="G264" s="14" t="s">
        <v>562</v>
      </c>
      <c r="H264" s="14" t="s">
        <v>571</v>
      </c>
      <c r="I264" s="14" t="s">
        <v>574</v>
      </c>
      <c r="J264" s="14" t="s">
        <v>594</v>
      </c>
      <c r="K264" s="14">
        <v>11</v>
      </c>
      <c r="L264" s="14">
        <v>11.118</v>
      </c>
      <c r="M264" s="14">
        <v>60</v>
      </c>
      <c r="N264" s="14">
        <v>12.1</v>
      </c>
      <c r="O264" s="7">
        <v>0</v>
      </c>
      <c r="P264" s="8">
        <f t="shared" si="11"/>
        <v>0</v>
      </c>
      <c r="Q264" s="9">
        <f>IF(F264=[1]sheet1!$C$23,[1]sheet1!$D$25,[1]sheet1!$D$26)</f>
        <v>5.1336800000000009E-2</v>
      </c>
      <c r="R264" s="10">
        <f t="shared" si="10"/>
        <v>0</v>
      </c>
    </row>
    <row r="265" spans="1:18" x14ac:dyDescent="0.5">
      <c r="A265" s="12" t="s">
        <v>276</v>
      </c>
      <c r="B265" s="12" t="s">
        <v>542</v>
      </c>
      <c r="C265" s="13">
        <v>36705</v>
      </c>
      <c r="D265" s="14" t="s">
        <v>3</v>
      </c>
      <c r="E265" s="14">
        <v>8.6989999999999998</v>
      </c>
      <c r="F265" s="14" t="s">
        <v>557</v>
      </c>
      <c r="G265" s="14" t="s">
        <v>562</v>
      </c>
      <c r="H265" s="14" t="s">
        <v>567</v>
      </c>
      <c r="I265" s="14" t="s">
        <v>574</v>
      </c>
      <c r="J265" s="14" t="s">
        <v>587</v>
      </c>
      <c r="K265" s="14">
        <v>11</v>
      </c>
      <c r="L265" s="14">
        <v>11.118</v>
      </c>
      <c r="M265" s="14">
        <v>60</v>
      </c>
      <c r="N265" s="14">
        <v>6.1</v>
      </c>
      <c r="O265" s="7">
        <v>0</v>
      </c>
      <c r="P265" s="8">
        <f t="shared" si="11"/>
        <v>0</v>
      </c>
      <c r="Q265" s="9">
        <f>IF(F265=[1]sheet1!$C$23,[1]sheet1!$D$25,[1]sheet1!$D$26)</f>
        <v>5.1336800000000009E-2</v>
      </c>
      <c r="R265" s="10">
        <f t="shared" si="10"/>
        <v>0</v>
      </c>
    </row>
    <row r="266" spans="1:18" x14ac:dyDescent="0.5">
      <c r="A266" s="12" t="s">
        <v>277</v>
      </c>
      <c r="B266" s="12" t="s">
        <v>543</v>
      </c>
      <c r="C266" s="13">
        <v>2890</v>
      </c>
      <c r="D266" s="14" t="s">
        <v>3</v>
      </c>
      <c r="E266" s="14">
        <v>2.8000000000000001E-2</v>
      </c>
      <c r="F266" s="14" t="s">
        <v>557</v>
      </c>
      <c r="G266" s="14" t="s">
        <v>562</v>
      </c>
      <c r="H266" s="14" t="s">
        <v>569</v>
      </c>
      <c r="I266" s="14" t="s">
        <v>568</v>
      </c>
      <c r="J266" s="14" t="s">
        <v>582</v>
      </c>
      <c r="K266" s="14">
        <v>11</v>
      </c>
      <c r="L266" s="14">
        <v>11.118</v>
      </c>
      <c r="M266" s="14">
        <v>60</v>
      </c>
      <c r="N266" s="14">
        <v>12.1</v>
      </c>
      <c r="O266" s="7">
        <v>0</v>
      </c>
      <c r="P266" s="8">
        <f t="shared" si="11"/>
        <v>0</v>
      </c>
      <c r="Q266" s="9">
        <f>IF(F266=[1]sheet1!$C$23,[1]sheet1!$D$25,[1]sheet1!$D$26)</f>
        <v>5.1336800000000009E-2</v>
      </c>
      <c r="R266" s="10">
        <f t="shared" si="10"/>
        <v>0</v>
      </c>
    </row>
    <row r="267" spans="1:18" x14ac:dyDescent="0.5">
      <c r="A267" s="12" t="s">
        <v>278</v>
      </c>
      <c r="B267" s="12" t="s">
        <v>544</v>
      </c>
      <c r="C267" s="13">
        <v>37752</v>
      </c>
      <c r="D267" s="14" t="s">
        <v>3</v>
      </c>
      <c r="E267" s="14">
        <v>15.1</v>
      </c>
      <c r="F267" s="14" t="s">
        <v>557</v>
      </c>
      <c r="G267" s="14" t="s">
        <v>562</v>
      </c>
      <c r="H267" s="14" t="s">
        <v>567</v>
      </c>
      <c r="I267" s="14" t="s">
        <v>574</v>
      </c>
      <c r="J267" s="14" t="s">
        <v>587</v>
      </c>
      <c r="K267" s="14">
        <v>11</v>
      </c>
      <c r="L267" s="14">
        <v>11.118</v>
      </c>
      <c r="M267" s="14">
        <v>60</v>
      </c>
      <c r="N267" s="14">
        <v>12.1</v>
      </c>
      <c r="O267" s="7">
        <v>0</v>
      </c>
      <c r="P267" s="8">
        <f t="shared" si="11"/>
        <v>0</v>
      </c>
      <c r="Q267" s="9">
        <f>IF(F267=[1]sheet1!$C$23,[1]sheet1!$D$25,[1]sheet1!$D$26)</f>
        <v>5.1336800000000009E-2</v>
      </c>
      <c r="R267" s="10">
        <f t="shared" si="10"/>
        <v>0</v>
      </c>
    </row>
    <row r="268" spans="1:18" x14ac:dyDescent="0.5">
      <c r="A268" s="12" t="s">
        <v>279</v>
      </c>
      <c r="B268" s="12" t="s">
        <v>545</v>
      </c>
      <c r="C268" s="13">
        <v>12217</v>
      </c>
      <c r="D268" s="14" t="s">
        <v>3</v>
      </c>
      <c r="E268" s="14">
        <v>15.1</v>
      </c>
      <c r="F268" s="14" t="s">
        <v>557</v>
      </c>
      <c r="G268" s="14" t="s">
        <v>562</v>
      </c>
      <c r="H268" s="14" t="s">
        <v>567</v>
      </c>
      <c r="I268" s="14" t="s">
        <v>574</v>
      </c>
      <c r="J268" s="14" t="s">
        <v>587</v>
      </c>
      <c r="K268" s="14">
        <v>11</v>
      </c>
      <c r="L268" s="14">
        <v>11.118</v>
      </c>
      <c r="M268" s="14">
        <v>60</v>
      </c>
      <c r="N268" s="14">
        <v>12.1</v>
      </c>
      <c r="O268" s="7">
        <v>0</v>
      </c>
      <c r="P268" s="8">
        <f t="shared" si="11"/>
        <v>0</v>
      </c>
      <c r="Q268" s="9">
        <f>IF(F268=[1]sheet1!$C$23,[1]sheet1!$D$25,[1]sheet1!$D$26)</f>
        <v>5.1336800000000009E-2</v>
      </c>
      <c r="R268" s="10">
        <f t="shared" si="10"/>
        <v>0</v>
      </c>
    </row>
    <row r="269" spans="1:18" x14ac:dyDescent="0.5">
      <c r="A269" s="12" t="s">
        <v>280</v>
      </c>
      <c r="B269" s="12" t="s">
        <v>546</v>
      </c>
      <c r="C269" s="13">
        <v>45565</v>
      </c>
      <c r="D269" s="14" t="s">
        <v>3</v>
      </c>
      <c r="E269" s="14">
        <v>15.1</v>
      </c>
      <c r="F269" s="14" t="s">
        <v>557</v>
      </c>
      <c r="G269" s="14" t="s">
        <v>562</v>
      </c>
      <c r="H269" s="14" t="s">
        <v>567</v>
      </c>
      <c r="I269" s="14" t="s">
        <v>574</v>
      </c>
      <c r="J269" s="14" t="s">
        <v>587</v>
      </c>
      <c r="K269" s="14">
        <v>11</v>
      </c>
      <c r="L269" s="14">
        <v>11.118</v>
      </c>
      <c r="M269" s="14">
        <v>60</v>
      </c>
      <c r="N269" s="14">
        <v>12.1</v>
      </c>
      <c r="O269" s="7">
        <v>0</v>
      </c>
      <c r="P269" s="8">
        <f t="shared" si="11"/>
        <v>0</v>
      </c>
      <c r="Q269" s="9">
        <f>IF(F269=[1]sheet1!$C$23,[1]sheet1!$D$25,[1]sheet1!$D$26)</f>
        <v>5.1336800000000009E-2</v>
      </c>
      <c r="R269" s="10">
        <f t="shared" si="10"/>
        <v>0</v>
      </c>
    </row>
    <row r="270" spans="1:18" x14ac:dyDescent="0.5">
      <c r="A270" s="12" t="s">
        <v>281</v>
      </c>
      <c r="B270" s="12" t="s">
        <v>547</v>
      </c>
      <c r="C270" s="13">
        <v>60000</v>
      </c>
      <c r="D270" s="14" t="s">
        <v>3</v>
      </c>
      <c r="E270" s="14">
        <v>11.191000000000001</v>
      </c>
      <c r="F270" s="14" t="s">
        <v>561</v>
      </c>
      <c r="G270" s="14" t="s">
        <v>562</v>
      </c>
      <c r="H270" s="14" t="s">
        <v>567</v>
      </c>
      <c r="I270" s="14"/>
      <c r="J270" s="14" t="s">
        <v>311</v>
      </c>
      <c r="K270" s="14">
        <v>11</v>
      </c>
      <c r="L270" s="14">
        <v>11.076000000000001</v>
      </c>
      <c r="M270" s="14">
        <v>60</v>
      </c>
      <c r="N270" s="14">
        <v>6.1</v>
      </c>
      <c r="O270" s="7">
        <v>0</v>
      </c>
      <c r="P270" s="8">
        <f t="shared" si="11"/>
        <v>0</v>
      </c>
      <c r="Q270" s="9">
        <f>IF(F270=[1]sheet1!$C$23,[1]sheet1!$D$25,[1]sheet1!$D$26)</f>
        <v>7.752980000000001E-2</v>
      </c>
      <c r="R270" s="10">
        <f t="shared" si="10"/>
        <v>0</v>
      </c>
    </row>
    <row r="271" spans="1:18" x14ac:dyDescent="0.5">
      <c r="A271" s="12" t="s">
        <v>282</v>
      </c>
      <c r="B271" s="12" t="s">
        <v>548</v>
      </c>
      <c r="C271" s="13">
        <v>12000</v>
      </c>
      <c r="D271" s="14" t="s">
        <v>3</v>
      </c>
      <c r="E271" s="14">
        <v>15.1</v>
      </c>
      <c r="F271" s="14" t="s">
        <v>558</v>
      </c>
      <c r="G271" s="14" t="s">
        <v>562</v>
      </c>
      <c r="H271" s="14" t="s">
        <v>571</v>
      </c>
      <c r="I271" s="14"/>
      <c r="J271" s="14" t="s">
        <v>311</v>
      </c>
      <c r="K271" s="14">
        <v>11</v>
      </c>
      <c r="L271" s="14">
        <v>11.118</v>
      </c>
      <c r="M271" s="14">
        <v>24</v>
      </c>
      <c r="N271" s="14">
        <v>12.1</v>
      </c>
      <c r="O271" s="7">
        <v>0</v>
      </c>
      <c r="P271" s="8">
        <f t="shared" si="11"/>
        <v>0</v>
      </c>
      <c r="Q271" s="9">
        <f>IF(F271=[1]sheet1!$C$23,[1]sheet1!$D$25,[1]sheet1!$D$26)</f>
        <v>7.752980000000001E-2</v>
      </c>
      <c r="R271" s="10">
        <f t="shared" si="10"/>
        <v>0</v>
      </c>
    </row>
    <row r="272" spans="1:18" x14ac:dyDescent="0.5">
      <c r="A272" s="12" t="s">
        <v>283</v>
      </c>
      <c r="B272" s="12" t="s">
        <v>549</v>
      </c>
      <c r="C272" s="13">
        <v>3714</v>
      </c>
      <c r="D272" s="14" t="s">
        <v>3</v>
      </c>
      <c r="E272" s="14">
        <v>0.82899999999999996</v>
      </c>
      <c r="F272" s="14" t="s">
        <v>557</v>
      </c>
      <c r="G272" s="14" t="s">
        <v>562</v>
      </c>
      <c r="H272" s="14" t="s">
        <v>567</v>
      </c>
      <c r="I272" s="14" t="s">
        <v>568</v>
      </c>
      <c r="J272" s="14" t="s">
        <v>580</v>
      </c>
      <c r="K272" s="14">
        <v>11</v>
      </c>
      <c r="L272" s="14">
        <v>11.138999999999999</v>
      </c>
      <c r="M272" s="14">
        <v>60</v>
      </c>
      <c r="N272" s="14">
        <v>12.1</v>
      </c>
      <c r="O272" s="7">
        <v>0</v>
      </c>
      <c r="P272" s="8">
        <f t="shared" si="11"/>
        <v>0</v>
      </c>
      <c r="Q272" s="9">
        <f>IF(F272=[1]sheet1!$C$23,[1]sheet1!$D$25,[1]sheet1!$D$26)</f>
        <v>5.1336800000000009E-2</v>
      </c>
      <c r="R272" s="10">
        <f t="shared" si="10"/>
        <v>0</v>
      </c>
    </row>
    <row r="273" spans="1:18" x14ac:dyDescent="0.5">
      <c r="A273" s="12" t="s">
        <v>284</v>
      </c>
      <c r="B273" s="12" t="s">
        <v>550</v>
      </c>
      <c r="C273" s="13">
        <v>5000</v>
      </c>
      <c r="D273" s="14" t="s">
        <v>3</v>
      </c>
      <c r="E273" s="14">
        <v>15.1</v>
      </c>
      <c r="F273" s="14" t="s">
        <v>558</v>
      </c>
      <c r="G273" s="14" t="s">
        <v>562</v>
      </c>
      <c r="H273" s="14" t="s">
        <v>567</v>
      </c>
      <c r="I273" s="14"/>
      <c r="J273" s="14" t="s">
        <v>311</v>
      </c>
      <c r="K273" s="14">
        <v>11</v>
      </c>
      <c r="L273" s="14">
        <v>11.118</v>
      </c>
      <c r="M273" s="14">
        <v>24</v>
      </c>
      <c r="N273" s="14">
        <v>5.0999999999999996</v>
      </c>
      <c r="O273" s="7">
        <v>0</v>
      </c>
      <c r="P273" s="8">
        <f t="shared" si="11"/>
        <v>0</v>
      </c>
      <c r="Q273" s="9">
        <f>IF(F273=[1]sheet1!$C$23,[1]sheet1!$D$25,[1]sheet1!$D$26)</f>
        <v>7.752980000000001E-2</v>
      </c>
      <c r="R273" s="10">
        <f t="shared" si="10"/>
        <v>0</v>
      </c>
    </row>
    <row r="274" spans="1:18" x14ac:dyDescent="0.5">
      <c r="A274" s="12" t="s">
        <v>285</v>
      </c>
      <c r="B274" s="12" t="s">
        <v>551</v>
      </c>
      <c r="C274" s="13">
        <v>3739</v>
      </c>
      <c r="D274" s="14" t="s">
        <v>3</v>
      </c>
      <c r="E274" s="14">
        <v>15.1</v>
      </c>
      <c r="F274" s="14" t="s">
        <v>557</v>
      </c>
      <c r="G274" s="14" t="s">
        <v>562</v>
      </c>
      <c r="H274" s="14" t="s">
        <v>569</v>
      </c>
      <c r="I274" s="14" t="s">
        <v>568</v>
      </c>
      <c r="J274" s="14" t="s">
        <v>582</v>
      </c>
      <c r="K274" s="14">
        <v>11</v>
      </c>
      <c r="L274" s="14">
        <v>11.118</v>
      </c>
      <c r="M274" s="14">
        <v>12</v>
      </c>
      <c r="N274" s="14">
        <v>4.0999999999999996</v>
      </c>
      <c r="O274" s="7">
        <v>0</v>
      </c>
      <c r="P274" s="8">
        <f t="shared" si="11"/>
        <v>0</v>
      </c>
      <c r="Q274" s="9">
        <f>IF(F274=[1]sheet1!$C$23,[1]sheet1!$D$25,[1]sheet1!$D$26)</f>
        <v>5.1336800000000009E-2</v>
      </c>
      <c r="R274" s="10">
        <f t="shared" si="10"/>
        <v>0</v>
      </c>
    </row>
    <row r="275" spans="1:18" x14ac:dyDescent="0.5">
      <c r="A275" s="12" t="s">
        <v>286</v>
      </c>
      <c r="B275" s="12" t="s">
        <v>552</v>
      </c>
      <c r="C275" s="13">
        <v>2758</v>
      </c>
      <c r="D275" s="14" t="s">
        <v>3</v>
      </c>
      <c r="E275" s="14">
        <v>14.946999999999999</v>
      </c>
      <c r="F275" s="14" t="s">
        <v>558</v>
      </c>
      <c r="G275" s="14" t="s">
        <v>562</v>
      </c>
      <c r="H275" s="14" t="s">
        <v>567</v>
      </c>
      <c r="I275" s="14"/>
      <c r="J275" s="14" t="s">
        <v>311</v>
      </c>
      <c r="K275" s="14">
        <v>10</v>
      </c>
      <c r="L275" s="14">
        <v>11.118</v>
      </c>
      <c r="M275" s="14">
        <v>70</v>
      </c>
      <c r="N275" s="14">
        <v>12.1</v>
      </c>
      <c r="O275" s="7">
        <v>0</v>
      </c>
      <c r="P275" s="8">
        <f t="shared" si="11"/>
        <v>0</v>
      </c>
      <c r="Q275" s="9">
        <f>IF(F275=[1]sheet1!$C$23,[1]sheet1!$D$25,[1]sheet1!$D$26)</f>
        <v>7.752980000000001E-2</v>
      </c>
      <c r="R275" s="10">
        <f t="shared" si="10"/>
        <v>0</v>
      </c>
    </row>
    <row r="276" spans="1:18" x14ac:dyDescent="0.5">
      <c r="A276" s="12" t="s">
        <v>287</v>
      </c>
      <c r="B276" s="12" t="s">
        <v>553</v>
      </c>
      <c r="C276" s="13">
        <v>2100</v>
      </c>
      <c r="D276" s="14" t="s">
        <v>3</v>
      </c>
      <c r="E276" s="14">
        <v>15.1</v>
      </c>
      <c r="F276" s="14" t="s">
        <v>558</v>
      </c>
      <c r="G276" s="14" t="s">
        <v>562</v>
      </c>
      <c r="H276" s="14" t="s">
        <v>567</v>
      </c>
      <c r="I276" s="14"/>
      <c r="J276" s="14" t="s">
        <v>311</v>
      </c>
      <c r="K276" s="14">
        <v>10</v>
      </c>
      <c r="L276" s="14">
        <v>11.092000000000001</v>
      </c>
      <c r="M276" s="14">
        <v>70</v>
      </c>
      <c r="N276" s="14">
        <v>12.1</v>
      </c>
      <c r="O276" s="7">
        <v>0</v>
      </c>
      <c r="P276" s="8">
        <f t="shared" si="11"/>
        <v>0</v>
      </c>
      <c r="Q276" s="9">
        <f>IF(F276=[1]sheet1!$C$23,[1]sheet1!$D$25,[1]sheet1!$D$26)</f>
        <v>7.752980000000001E-2</v>
      </c>
      <c r="R276" s="10">
        <f t="shared" si="10"/>
        <v>0</v>
      </c>
    </row>
    <row r="277" spans="1:18" x14ac:dyDescent="0.5">
      <c r="A277" s="12" t="s">
        <v>288</v>
      </c>
      <c r="B277" s="12" t="s">
        <v>554</v>
      </c>
      <c r="C277" s="13">
        <v>2000</v>
      </c>
      <c r="D277" s="14" t="s">
        <v>3</v>
      </c>
      <c r="E277" s="14">
        <v>0.10299999999999999</v>
      </c>
      <c r="F277" s="14" t="s">
        <v>558</v>
      </c>
      <c r="G277" s="14" t="s">
        <v>562</v>
      </c>
      <c r="H277" s="14" t="s">
        <v>567</v>
      </c>
      <c r="I277" s="14"/>
      <c r="J277" s="14" t="s">
        <v>311</v>
      </c>
      <c r="K277" s="14">
        <v>11</v>
      </c>
      <c r="L277" s="14">
        <v>11.138999999999999</v>
      </c>
      <c r="M277" s="14">
        <v>70</v>
      </c>
      <c r="N277" s="14">
        <v>12.1</v>
      </c>
      <c r="O277" s="7">
        <v>0</v>
      </c>
      <c r="P277" s="8">
        <f t="shared" si="11"/>
        <v>0</v>
      </c>
      <c r="Q277" s="9">
        <f>IF(F277=[1]sheet1!$C$23,[1]sheet1!$D$25,[1]sheet1!$D$26)</f>
        <v>7.752980000000001E-2</v>
      </c>
      <c r="R277" s="10">
        <f t="shared" si="10"/>
        <v>0</v>
      </c>
    </row>
  </sheetData>
  <sheetProtection algorithmName="SHA-512" hashValue="hQRV9ittE4pQ5/iC+o6KZ9gTH5aCxnvnzvJ4hrkIsho7vHCcwfzySQvTXqjVtRwTWnmeY4VdcmbRmQIgypXo2Q==" saltValue="8mXU1+jrjR06kzhPBPIjgQ==" spinCount="100000" sheet="1" autoFilter="0"/>
  <autoFilter ref="A8:R277" xr:uid="{9883C9BC-041A-4893-95D9-B45D1BB19CE5}"/>
  <mergeCells count="3">
    <mergeCell ref="C2:L4"/>
    <mergeCell ref="P6:R6"/>
    <mergeCell ref="P5:R5"/>
  </mergeCells>
  <conditionalFormatting sqref="P5:P6">
    <cfRule type="cellIs" dxfId="1" priority="1" stopIfTrue="1" operator="notEqual">
      <formula>"NO GARANZIA"</formula>
    </cfRule>
    <cfRule type="cellIs" dxfId="0" priority="2" stopIfTrue="1" operator="equal">
      <formula>"NO GARANZIA"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 Garanzie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Germana Pennacchi</dc:creator>
  <cp:lastModifiedBy>Germana Pennacchi</cp:lastModifiedBy>
  <dcterms:created xsi:type="dcterms:W3CDTF">2024-06-18T08:10:32Z</dcterms:created>
  <dcterms:modified xsi:type="dcterms:W3CDTF">2026-06-29T13:11:08Z</dcterms:modified>
</cp:coreProperties>
</file>